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8/Razsirjena statistika/"/>
    </mc:Choice>
  </mc:AlternateContent>
  <bookViews>
    <workbookView xWindow="0" yWindow="0" windowWidth="19200" windowHeight="11130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Members'!$A$1:$C$15</definedName>
    <definedName name="_xlnm.Print_Area" localSheetId="2">'Kapitalizacija, Capitalisation'!$A$1:$F$42</definedName>
    <definedName name="_xlnm.Print_Area" localSheetId="1">'Promet, Turnover'!$A$1:$G$50</definedName>
    <definedName name="_xlnm.Print_Area" localSheetId="26">'Spremembe pri VP,Changes in sec'!$A$1:$E$45</definedName>
    <definedName name="_xlnm.Print_Area" localSheetId="24">'VP, Securities'!$A$1:$I$103</definedName>
  </definedNames>
  <calcPr calcId="152511"/>
</workbook>
</file>

<file path=xl/calcChain.xml><?xml version="1.0" encoding="utf-8"?>
<calcChain xmlns="http://schemas.openxmlformats.org/spreadsheetml/2006/main">
  <c r="B17" i="188" l="1"/>
  <c r="B16" i="188"/>
  <c r="I109" i="187"/>
  <c r="G109" i="187"/>
  <c r="F109" i="187"/>
  <c r="I108" i="187"/>
  <c r="F108" i="187"/>
  <c r="I44" i="187"/>
  <c r="H44" i="187"/>
  <c r="F44" i="187"/>
  <c r="G44" i="187"/>
  <c r="G84" i="187"/>
  <c r="F84" i="187"/>
  <c r="H84" i="187"/>
  <c r="I84" i="187"/>
  <c r="G108" i="187" l="1"/>
  <c r="B15" i="188" l="1"/>
  <c r="K43" i="30" l="1"/>
  <c r="L43" i="30"/>
  <c r="M43" i="30"/>
  <c r="N43" i="30"/>
  <c r="O43" i="30"/>
  <c r="B16" i="30"/>
  <c r="G103" i="187" l="1"/>
  <c r="G98" i="187"/>
  <c r="G13" i="187"/>
  <c r="F13" i="187"/>
  <c r="C15" i="188" l="1"/>
  <c r="I98" i="187" l="1"/>
  <c r="H98" i="187"/>
  <c r="I41" i="186"/>
  <c r="J41" i="186"/>
  <c r="K41" i="186"/>
  <c r="I42" i="186"/>
  <c r="J42" i="186"/>
  <c r="K42" i="186"/>
  <c r="K42" i="30" l="1"/>
  <c r="L42" i="30"/>
  <c r="M42" i="30"/>
  <c r="N42" i="30"/>
  <c r="O42" i="30"/>
  <c r="I40" i="186" l="1"/>
  <c r="J40" i="186"/>
  <c r="K40" i="186"/>
  <c r="K41" i="30"/>
  <c r="L41" i="30"/>
  <c r="M41" i="30"/>
  <c r="N41" i="30"/>
  <c r="O41" i="30"/>
  <c r="I39" i="186" l="1"/>
  <c r="J39" i="186"/>
  <c r="K39" i="186"/>
  <c r="K40" i="30"/>
  <c r="L40" i="30"/>
  <c r="M40" i="30"/>
  <c r="N40" i="30"/>
  <c r="O40" i="30"/>
  <c r="K34" i="30" l="1"/>
  <c r="L34" i="30"/>
  <c r="M34" i="30"/>
  <c r="N34" i="30"/>
  <c r="O34" i="30"/>
  <c r="I38" i="186" l="1"/>
  <c r="J38" i="186"/>
  <c r="K38" i="186"/>
  <c r="K39" i="30"/>
  <c r="L39" i="30"/>
  <c r="M39" i="30"/>
  <c r="N39" i="30"/>
  <c r="O39" i="30"/>
  <c r="I36" i="186" l="1"/>
  <c r="J36" i="186"/>
  <c r="K36" i="186"/>
  <c r="I37" i="186"/>
  <c r="J37" i="186"/>
  <c r="K37" i="186"/>
  <c r="K37" i="30"/>
  <c r="L37" i="30"/>
  <c r="M37" i="30"/>
  <c r="N37" i="30"/>
  <c r="O37" i="30"/>
  <c r="K38" i="30"/>
  <c r="L38" i="30"/>
  <c r="M38" i="30"/>
  <c r="N38" i="30"/>
  <c r="O38" i="30"/>
  <c r="I35" i="186" l="1"/>
  <c r="J35" i="186"/>
  <c r="K35" i="186"/>
  <c r="K36" i="30"/>
  <c r="L36" i="30"/>
  <c r="M36" i="30"/>
  <c r="N36" i="30"/>
  <c r="O36" i="30"/>
  <c r="I34" i="186" l="1"/>
  <c r="J34" i="186"/>
  <c r="K34" i="186"/>
  <c r="K35" i="30"/>
  <c r="L35" i="30"/>
  <c r="M35" i="30"/>
  <c r="N35" i="30"/>
  <c r="O35" i="30"/>
  <c r="I33" i="186" l="1"/>
  <c r="J33" i="186"/>
  <c r="K33" i="186"/>
  <c r="F16" i="30" l="1"/>
  <c r="I103" i="187" l="1"/>
  <c r="H103" i="187"/>
  <c r="I32" i="186"/>
  <c r="J32" i="186"/>
  <c r="K32" i="186"/>
  <c r="K33" i="30"/>
  <c r="L33" i="30"/>
  <c r="M33" i="30"/>
  <c r="N33" i="30"/>
  <c r="O33" i="30"/>
  <c r="D16" i="30"/>
  <c r="K32" i="30" l="1"/>
  <c r="L32" i="30"/>
  <c r="H13" i="187"/>
  <c r="I13" i="187"/>
  <c r="I31" i="186"/>
  <c r="J31" i="186"/>
  <c r="K31" i="186"/>
  <c r="M32" i="30" l="1"/>
  <c r="N32" i="30"/>
  <c r="O32" i="30"/>
  <c r="C16" i="30" l="1"/>
  <c r="E16" i="30"/>
</calcChain>
</file>

<file path=xl/sharedStrings.xml><?xml version="1.0" encoding="utf-8"?>
<sst xmlns="http://schemas.openxmlformats.org/spreadsheetml/2006/main" count="779" uniqueCount="476">
  <si>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</si>
  <si>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</si>
  <si>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</si>
  <si>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</si>
  <si>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</si>
  <si>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</si>
  <si>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</si>
  <si>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</si>
  <si>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</si>
  <si>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</si>
  <si>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</si>
  <si>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</si>
  <si>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</si>
  <si>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</si>
  <si>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</si>
  <si>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</si>
  <si>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</si>
  <si>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</si>
  <si>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</si>
  <si>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</si>
  <si>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</si>
  <si>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</si>
  <si>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</si>
  <si>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</si>
  <si>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</si>
  <si>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</si>
  <si>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</si>
  <si>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</si>
  <si>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</si>
  <si>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</si>
  <si>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</si>
  <si>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</si>
  <si>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</si>
  <si>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</si>
  <si>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</si>
  <si>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</si>
  <si>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</si>
  <si>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</si>
  <si>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</si>
  <si>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</si>
  <si>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</si>
  <si>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</si>
  <si>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</si>
  <si>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</si>
  <si>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</si>
  <si>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</si>
  <si>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</si>
  <si>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</si>
  <si>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</si>
  <si>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</si>
  <si>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</si>
  <si>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</si>
  <si>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</si>
  <si>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</si>
  <si>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</si>
  <si>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</si>
  <si>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</si>
  <si>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</si>
  <si>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</si>
  <si>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</si>
  <si>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</si>
  <si>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</si>
  <si>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</si>
  <si>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</si>
  <si>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</si>
  <si>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</si>
  <si>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</si>
  <si>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</si>
  <si>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</si>
  <si>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</si>
  <si>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</si>
  <si>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</si>
  <si>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</si>
  <si>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</si>
  <si>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</si>
  <si>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</si>
  <si>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</si>
  <si>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</si>
  <si>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</si>
  <si>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</si>
  <si>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</si>
  <si>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</si>
  <si>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</si>
  <si>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</si>
  <si>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</si>
  <si>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</si>
  <si>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</si>
  <si>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</si>
  <si>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</si>
  <si>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</si>
  <si>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</si>
  <si>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</si>
  <si>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</si>
  <si>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</si>
  <si>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</si>
  <si>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</si>
  <si>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</si>
  <si>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</si>
  <si>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</si>
  <si>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</si>
  <si>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</si>
  <si>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</si>
  <si>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</si>
  <si>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</si>
  <si>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</si>
  <si>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</si>
  <si>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</si>
  <si>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</si>
  <si>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</si>
  <si>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</si>
  <si>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</si>
  <si>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</si>
  <si>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</si>
  <si>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</si>
  <si>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</si>
  <si>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</si>
  <si>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</si>
  <si>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</si>
  <si>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</si>
  <si>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</si>
  <si>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</si>
  <si>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</si>
  <si>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</si>
  <si>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</si>
  <si>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</si>
  <si>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</si>
  <si>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</si>
  <si>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</si>
  <si>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</si>
  <si>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</si>
  <si>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</si>
  <si>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</si>
  <si>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</si>
  <si>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</si>
  <si>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</si>
  <si>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</si>
  <si>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</si>
  <si>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</si>
  <si>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</si>
  <si>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</si>
  <si>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</si>
  <si>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</si>
  <si>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</si>
  <si>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</si>
  <si>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</si>
  <si>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</si>
  <si>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</si>
  <si>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</si>
  <si>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</si>
  <si>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</si>
  <si>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</si>
  <si>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</si>
  <si>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</si>
  <si>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</si>
  <si>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</si>
  <si>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</si>
  <si>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</si>
  <si>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</si>
  <si>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</si>
  <si>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</si>
  <si>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</si>
  <si>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</si>
  <si>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</si>
  <si>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NAMA</t>
  </si>
  <si>
    <t>NALN</t>
  </si>
  <si>
    <t>SI0031102690</t>
  </si>
  <si>
    <t>SI0021200884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</si>
  <si>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</si>
  <si>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</si>
  <si>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</si>
  <si>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</si>
  <si>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</si>
  <si>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</si>
  <si>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</si>
  <si>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</si>
  <si>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</si>
  <si>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</si>
  <si>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</si>
  <si>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</si>
  <si>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</si>
  <si>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</si>
  <si>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</si>
  <si>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</si>
  <si>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</si>
  <si>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</si>
  <si>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</si>
  <si>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</si>
  <si>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</si>
  <si>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</si>
  <si>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</si>
  <si>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</si>
  <si>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</si>
  <si>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</si>
  <si>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</si>
  <si>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</si>
  <si>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</si>
  <si>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</si>
  <si>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</si>
  <si>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</si>
  <si>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</si>
  <si>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</si>
  <si>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</si>
  <si>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</si>
  <si>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</si>
  <si>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</si>
  <si>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</si>
  <si>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</si>
  <si>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</si>
  <si>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</si>
  <si>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</si>
  <si>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</si>
  <si>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</si>
  <si>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</si>
  <si>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</si>
  <si>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</si>
  <si>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</si>
  <si>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</si>
  <si>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</si>
  <si>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</si>
  <si>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</si>
  <si>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</si>
  <si>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</si>
  <si>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</si>
  <si>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</si>
  <si>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</si>
  <si>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</si>
  <si>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</si>
  <si>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</si>
  <si>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</si>
  <si>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</si>
  <si>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</si>
  <si>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</si>
  <si>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</si>
  <si>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</si>
  <si>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</si>
  <si>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</si>
  <si>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</si>
  <si>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</si>
  <si>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</si>
  <si>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</si>
  <si>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</si>
  <si>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</si>
  <si>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</si>
  <si>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</si>
  <si>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</si>
  <si>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</si>
  <si>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</si>
  <si>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</si>
  <si>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</si>
  <si>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</si>
  <si>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</si>
  <si>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</si>
  <si>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</si>
  <si>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</si>
  <si>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</si>
  <si>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</si>
  <si>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</si>
  <si>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</si>
  <si>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</si>
  <si>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</si>
  <si>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</si>
  <si>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</si>
  <si>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</si>
  <si>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</si>
  <si>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Leto 2017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</si>
  <si>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</si>
  <si>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</si>
  <si>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</si>
  <si>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</si>
  <si>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</si>
  <si>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</si>
  <si>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</si>
  <si>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</si>
  <si>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</si>
  <si>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</si>
  <si>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</si>
  <si>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</si>
  <si>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OSEMNAJSTMESEČNE ZAKLADNE MENICE 7. IZDAJA</t>
  </si>
  <si>
    <t>OZ7</t>
  </si>
  <si>
    <t>SI0002103669</t>
  </si>
  <si>
    <t>INTERKAPITAL VRIJEDNOSNI PAPIRI D.O.O.</t>
  </si>
  <si>
    <t>BKS Bank AG, Bančna podružnica</t>
  </si>
  <si>
    <t>OBVEZNICE</t>
  </si>
  <si>
    <t>Trg obveznic</t>
  </si>
  <si>
    <t>DVANAJSTMESEČNE ZAKLADNE MENICE 74. IZDAJA</t>
  </si>
  <si>
    <t>DZ74</t>
  </si>
  <si>
    <t>SI0002501755</t>
  </si>
  <si>
    <t>DVANAJSTMESEČNE ZAKLADNE MENICE 75. IZDAJA</t>
  </si>
  <si>
    <t>DZ75</t>
  </si>
  <si>
    <t>SI0002501789</t>
  </si>
  <si>
    <t>ERSTE GROUP BANK AG</t>
  </si>
  <si>
    <t>REDNE DELNICE</t>
  </si>
  <si>
    <t>DVANAJSTMESEČNE ZAKLADNE MENICE 76. IZDAJA</t>
  </si>
  <si>
    <t>DZ76</t>
  </si>
  <si>
    <t>SI0002501813</t>
  </si>
  <si>
    <t>OSEMNAJSTMESEČNE ZAKLADNE MENICE 8. IZDAJA</t>
  </si>
  <si>
    <t>OZ8</t>
  </si>
  <si>
    <t>SI0002103727</t>
  </si>
  <si>
    <t>DVANAJSTMESEČNE ZAKLADNE MENICE 77. IZDAJA</t>
  </si>
  <si>
    <t>DZ77</t>
  </si>
  <si>
    <t>SI0002501847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</si>
  <si>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</si>
  <si>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</si>
  <si>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</si>
  <si>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</si>
  <si>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</si>
  <si>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</si>
  <si>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</si>
  <si>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</si>
  <si>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</si>
  <si>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t>PETROL 5. IZDAJA</t>
  </si>
  <si>
    <t>PET5</t>
  </si>
  <si>
    <t>SI0032103747</t>
  </si>
  <si>
    <t>DVANAJSTMESEČNE ZAKLADNE MENICE 78. IZDAJA</t>
  </si>
  <si>
    <t>DZ78</t>
  </si>
  <si>
    <t>SI0002501912</t>
  </si>
  <si>
    <t>ŠESTMESEČNE ZAKLADNE MENICE 95. IZDAJA</t>
  </si>
  <si>
    <t>SZ95</t>
  </si>
  <si>
    <t>SI0002501904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</si>
  <si>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</si>
  <si>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</si>
  <si>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</si>
  <si>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</si>
  <si>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</si>
  <si>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</si>
  <si>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</si>
  <si>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</si>
  <si>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</si>
  <si>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</si>
  <si>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</si>
  <si>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Leto 2017
</t>
    </r>
    <r>
      <rPr>
        <i/>
        <sz val="12"/>
        <color theme="1"/>
        <rFont val="Tahoma"/>
        <family val="2"/>
        <charset val="238"/>
      </rPr>
      <t>Year 2017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</si>
  <si>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</si>
  <si>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</si>
  <si>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</si>
  <si>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</si>
  <si>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</si>
  <si>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</si>
  <si>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</si>
  <si>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</si>
  <si>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</si>
  <si>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</si>
  <si>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</si>
  <si>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</si>
  <si>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</si>
  <si>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</si>
  <si>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</si>
  <si>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</si>
  <si>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</si>
  <si>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</si>
  <si>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</si>
  <si>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</si>
  <si>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</si>
  <si>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</si>
  <si>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</si>
  <si>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</si>
  <si>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</si>
  <si>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</si>
  <si>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</si>
  <si>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</si>
  <si>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</si>
  <si>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</si>
  <si>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</si>
  <si>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</si>
  <si>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</si>
  <si>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Trg delnic
</t>
    </r>
    <r>
      <rPr>
        <sz val="8"/>
        <color theme="0" tint="-0.14999847407452621"/>
        <rFont val="Tahoma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</si>
  <si>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</si>
  <si>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</si>
  <si>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</si>
  <si>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</si>
  <si>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</si>
  <si>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</si>
  <si>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</si>
  <si>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</si>
  <si>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</si>
  <si>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</si>
  <si>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</si>
  <si>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</si>
  <si>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</si>
  <si>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Trg delnic
</t>
    </r>
    <r>
      <rPr>
        <sz val="12"/>
        <color theme="0" tint="-0.14999847407452621"/>
        <rFont val="Tahoma"/>
        <family val="2"/>
        <charset val="238"/>
      </rPr>
      <t>Equity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</si>
  <si>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</si>
  <si>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</si>
  <si>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</si>
  <si>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</si>
  <si>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</si>
  <si>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</si>
  <si>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</si>
  <si>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</si>
  <si>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</si>
  <si>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</si>
  <si>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</si>
  <si>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</si>
  <si>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Borzni član
</t>
    </r>
    <r>
      <rPr>
        <i/>
        <sz val="10"/>
        <color theme="1"/>
        <rFont val="Tahoma"/>
        <family val="2"/>
        <charset val="238"/>
      </rPr>
      <t>Member</t>
    </r>
  </si>
  <si>
    <r>
      <t xml:space="preserve">Skupaj
</t>
    </r>
    <r>
      <rPr>
        <i/>
        <sz val="10"/>
        <color theme="1"/>
        <rFont val="Tahoma"/>
        <family val="2"/>
        <charset val="238"/>
      </rPr>
      <t>Total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</si>
  <si>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</si>
  <si>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</si>
  <si>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</si>
  <si>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</si>
  <si>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</si>
  <si>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</si>
  <si>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POVEČANJE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</si>
  <si>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</si>
  <si>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</si>
  <si>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</si>
  <si>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</si>
  <si>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</si>
  <si>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DZ79</t>
  </si>
  <si>
    <t>SI0002501938</t>
  </si>
  <si>
    <t>OZ9</t>
  </si>
  <si>
    <t>SI0002103768</t>
  </si>
  <si>
    <t>SZ96</t>
  </si>
  <si>
    <t>SI0002501946</t>
  </si>
  <si>
    <t>DVANAJSTMESEČNE ZAKLADNE MENICE 79. IZDAJA</t>
  </si>
  <si>
    <t>OSEMNAJSTMESEČNE ZAKLADNE MENICE 9. IZDAJA</t>
  </si>
  <si>
    <t>ŠESTMESEČNE ZAKLADNE MENICE 96. IZDAJA</t>
  </si>
  <si>
    <r>
      <t>Trg delnic -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</si>
  <si>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</si>
  <si>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</si>
  <si>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</si>
  <si>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</si>
  <si>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Trgovalna oznaka
</t>
    </r>
    <r>
      <rPr>
        <sz val="12"/>
        <color theme="1"/>
        <rFont val="Tahoma"/>
        <family val="2"/>
        <charset val="238"/>
      </rPr>
      <t>Trading 
code</t>
    </r>
  </si>
  <si>
    <r>
      <t xml:space="preserve">Tip vrednostnega papirja
</t>
    </r>
    <r>
      <rPr>
        <sz val="12"/>
        <color theme="1"/>
        <rFont val="Tahoma"/>
        <family val="2"/>
        <charset val="238"/>
      </rPr>
      <t>Type of security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</si>
  <si>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</si>
  <si>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Datum pričetka trgovanja
</t>
    </r>
    <r>
      <rPr>
        <sz val="12"/>
        <color theme="1"/>
        <rFont val="Tahoma"/>
        <family val="2"/>
        <charset val="238"/>
      </rPr>
      <t>First trading day</t>
    </r>
  </si>
  <si>
    <r>
      <t xml:space="preserve">Delnice - Standardna kotacija (v EUR)
</t>
    </r>
    <r>
      <rPr>
        <i/>
        <sz val="12"/>
        <color theme="1"/>
        <rFont val="Tahoma"/>
        <family val="2"/>
        <charset val="238"/>
      </rPr>
      <t>Shares - Standard Market 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</si>
  <si>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</si>
  <si>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r>
      <t xml:space="preserve">Skupni promet
(v EUR)
</t>
    </r>
    <r>
      <rPr>
        <i/>
        <sz val="10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</si>
  <si>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10"/>
        <color theme="1"/>
        <rFont val="Tahoma"/>
        <family val="2"/>
        <charset val="238"/>
      </rPr>
      <t>Share in 
turnover</t>
    </r>
  </si>
  <si>
    <t>KOMERCIALNI ZAPIS SIJ 4. IZDAJA</t>
  </si>
  <si>
    <t>SIK04</t>
  </si>
  <si>
    <t>SI0032501965</t>
  </si>
  <si>
    <r>
      <rPr>
        <b/>
        <sz val="10"/>
        <rFont val="Tahoma"/>
        <family val="2"/>
        <charset val="238"/>
      </rPr>
      <t>Ostali</t>
    </r>
    <r>
      <rPr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10"/>
        <rFont val="Tahoma"/>
        <family val="2"/>
        <charset val="238"/>
      </rPr>
      <t>Others</t>
    </r>
  </si>
  <si>
    <r>
      <t xml:space="preserve">VELIKOST TRGA V JANUARJU 2018
</t>
    </r>
    <r>
      <rPr>
        <i/>
        <sz val="12"/>
        <rFont val="Tahoma"/>
        <family val="2"/>
        <charset val="238"/>
      </rPr>
      <t>MARKET SIZE IN JANUARY 2018</t>
    </r>
  </si>
  <si>
    <r>
      <t xml:space="preserve">Število izdajateljev
</t>
    </r>
    <r>
      <rPr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31.1.2018</t>
    </r>
  </si>
  <si>
    <r>
      <t xml:space="preserve">Število izdaj
</t>
    </r>
    <r>
      <rPr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31.1.2018</t>
    </r>
  </si>
  <si>
    <r>
      <t xml:space="preserve">Tržna kapitalizacija       (v mio EUR)
</t>
    </r>
    <r>
      <rPr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31.1.2018</t>
    </r>
  </si>
  <si>
    <r>
      <t xml:space="preserve">NAJPROMETNEJŠE DELNICE V JANUARJU 2018
</t>
    </r>
    <r>
      <rPr>
        <i/>
        <sz val="12"/>
        <rFont val="Tahoma"/>
        <family val="2"/>
        <charset val="238"/>
      </rPr>
      <t>MOST TRADED SHARES IN JANUARY 2018</t>
    </r>
  </si>
  <si>
    <r>
      <t xml:space="preserve">NAJPROMETNEJŠI DOLŽNIŠKI VP V JANUARJU 2018
</t>
    </r>
    <r>
      <rPr>
        <i/>
        <sz val="12"/>
        <rFont val="Tahoma"/>
        <family val="2"/>
        <charset val="238"/>
      </rPr>
      <t>MOST TRADED DEBT SECURITIES IN JANUARY 2018</t>
    </r>
  </si>
  <si>
    <r>
      <t xml:space="preserve">BORZNI PROMET PO SEGMENTIH V LETU 2018
</t>
    </r>
    <r>
      <rPr>
        <i/>
        <sz val="12"/>
        <rFont val="Tahoma"/>
        <family val="2"/>
        <charset val="238"/>
      </rPr>
      <t>TURNOVER BY TYPE OF SECURITIES IN 2018</t>
    </r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</si>
  <si>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</si>
  <si>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</si>
  <si>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</si>
  <si>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</si>
  <si>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</si>
  <si>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</si>
  <si>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</si>
  <si>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</si>
  <si>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</si>
  <si>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</si>
  <si>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</si>
  <si>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</si>
  <si>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r>
      <t xml:space="preserve">Leto 2018
</t>
    </r>
    <r>
      <rPr>
        <i/>
        <sz val="12"/>
        <color theme="1"/>
        <rFont val="Tahoma"/>
        <family val="2"/>
        <charset val="238"/>
      </rPr>
      <t>Year 2018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</si>
  <si>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31.1.2018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</si>
  <si>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28.2.2018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</si>
  <si>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31.3.2018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</si>
  <si>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30.4.2018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</si>
  <si>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31.5.2018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</si>
  <si>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30.6.2018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</si>
  <si>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31.7.2018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</si>
  <si>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31.8.2018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</si>
  <si>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30.9.2018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</si>
  <si>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31.10.2018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</si>
  <si>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30.11.2018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</si>
  <si>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31.12.2018</t>
    </r>
  </si>
  <si>
    <r>
      <t xml:space="preserve">DELNICE Z NAJVEČJO TRŽNO KAPITALIZACIJO NA DAN 31.1.2018
</t>
    </r>
    <r>
      <rPr>
        <i/>
        <sz val="12"/>
        <rFont val="Tahoma"/>
        <family val="2"/>
        <charset val="238"/>
      </rPr>
      <t>SHARES WITH THE HIGHEST MARKET CAPITALISATION AS AT 31 JAN 2018</t>
    </r>
  </si>
  <si>
    <r>
      <t xml:space="preserve">TRŽNA KAPITALIZACIJA PO SEGMENTIH V LETU 2018
</t>
    </r>
    <r>
      <rPr>
        <i/>
        <sz val="12"/>
        <rFont val="Tahoma"/>
        <family val="2"/>
        <charset val="238"/>
      </rPr>
      <t>MARKET CAPITALISATION BY TYPE OF SECURITIES IN 2018</t>
    </r>
  </si>
  <si>
    <t>Oktober 2018</t>
  </si>
  <si>
    <r>
      <t xml:space="preserve">Tečaj
(v EUR)
</t>
    </r>
    <r>
      <rPr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31.1.2018</t>
    </r>
  </si>
  <si>
    <r>
      <t xml:space="preserve">Število vrednostnih papirjev
</t>
    </r>
    <r>
      <rPr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31.1.2018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</si>
  <si>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31.1.2018</t>
    </r>
  </si>
  <si>
    <t>REPUBLIKA SLOVENIJA 80. IZDAJA</t>
  </si>
  <si>
    <t>RS80</t>
  </si>
  <si>
    <t>SI0002103776</t>
  </si>
  <si>
    <t>DEŽELNA BANKA SLOVENIJE d.d.</t>
  </si>
  <si>
    <t>RAIFFEISEN CENTROBANK AG</t>
  </si>
  <si>
    <t>Trg delnic - Standardna kotacija</t>
  </si>
  <si>
    <t>PREDNOSTNE DELNICE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</si>
</sst>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3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i/>
      <sz val="10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</borders>
  <cellStyleXfs count="2668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02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9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0" fontId="70" fillId="56" borderId="24" xfId="0" applyFont="1" applyFill="1" applyBorder="1" applyAlignment="1">
      <alignment horizontal="left" wrapText="1"/>
    </xf>
    <xf numFmtId="0" fontId="73" fillId="57" borderId="26" xfId="0" applyFont="1" applyFill="1" applyBorder="1" applyAlignment="1">
      <alignment horizontal="left" vertic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1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1" applyNumberFormat="1" applyFont="1" applyFill="1" applyBorder="1"/>
    <xf numFmtId="0" fontId="73" fillId="57" borderId="10" xfId="0" applyFont="1" applyFill="1" applyBorder="1" applyAlignment="1">
      <alignment horizontal="left" vertical="center" wrapText="1"/>
    </xf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1" applyNumberFormat="1" applyFont="1" applyFill="1" applyBorder="1"/>
    <xf numFmtId="0" fontId="73" fillId="24" borderId="29" xfId="0" applyFont="1" applyFill="1" applyBorder="1" applyAlignment="1">
      <alignment horizontal="left" vertical="center" wrapText="1"/>
    </xf>
    <xf numFmtId="4" fontId="73" fillId="24" borderId="29" xfId="0" applyNumberFormat="1" applyFont="1" applyFill="1" applyBorder="1"/>
    <xf numFmtId="14" fontId="73" fillId="24" borderId="29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9" xfId="0" applyFont="1" applyFill="1" applyBorder="1" applyAlignment="1">
      <alignment horizontal="left" wrapText="1"/>
    </xf>
    <xf numFmtId="0" fontId="70" fillId="56" borderId="29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0" fontId="80" fillId="24" borderId="0" xfId="0" applyFont="1" applyFill="1" applyAlignment="1">
      <alignment horizontal="center" wrapText="1"/>
    </xf>
    <xf numFmtId="0" fontId="81" fillId="24" borderId="0" xfId="0" applyFont="1" applyFill="1" applyAlignment="1">
      <alignment horizontal="center" wrapText="1"/>
    </xf>
    <xf numFmtId="0" fontId="82" fillId="0" borderId="0" xfId="35" applyFont="1" applyFill="1" applyAlignment="1" applyProtection="1">
      <alignment horizontal="right" wrapText="1"/>
    </xf>
    <xf numFmtId="3" fontId="74" fillId="24" borderId="0" xfId="0" applyNumberFormat="1" applyFont="1" applyFill="1" applyAlignment="1">
      <alignment horizontal="right" wrapText="1"/>
    </xf>
    <xf numFmtId="0" fontId="83" fillId="24" borderId="0" xfId="0" applyFont="1" applyFill="1" applyAlignment="1">
      <alignment horizontal="right" wrapText="1"/>
    </xf>
    <xf numFmtId="3" fontId="83" fillId="24" borderId="0" xfId="0" applyNumberFormat="1" applyFont="1" applyFill="1" applyAlignment="1">
      <alignment horizontal="right" wrapText="1"/>
    </xf>
    <xf numFmtId="0" fontId="70" fillId="24" borderId="26" xfId="0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right" wrapText="1"/>
    </xf>
    <xf numFmtId="3" fontId="70" fillId="24" borderId="32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1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1" applyNumberFormat="1" applyFont="1" applyFill="1" applyBorder="1"/>
    <xf numFmtId="10" fontId="73" fillId="57" borderId="28" xfId="41" applyNumberFormat="1" applyFont="1" applyFill="1" applyBorder="1"/>
    <xf numFmtId="3" fontId="84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1" applyNumberFormat="1" applyFont="1" applyFill="1" applyBorder="1"/>
    <xf numFmtId="3" fontId="74" fillId="24" borderId="0" xfId="0" applyNumberFormat="1" applyFont="1" applyFill="1" applyBorder="1"/>
    <xf numFmtId="49" fontId="73" fillId="57" borderId="29" xfId="0" applyNumberFormat="1" applyFont="1" applyFill="1" applyBorder="1" applyAlignment="1">
      <alignment wrapText="1"/>
    </xf>
    <xf numFmtId="49" fontId="73" fillId="57" borderId="29" xfId="0" applyNumberFormat="1" applyFont="1" applyFill="1" applyBorder="1" applyAlignment="1">
      <alignment horizontal="center" vertical="center" wrapText="1"/>
    </xf>
    <xf numFmtId="10" fontId="73" fillId="57" borderId="31" xfId="41" applyNumberFormat="1" applyFont="1" applyFill="1" applyBorder="1"/>
    <xf numFmtId="10" fontId="73" fillId="57" borderId="29" xfId="41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5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horizontal="left" wrapText="1"/>
    </xf>
    <xf numFmtId="0" fontId="85" fillId="24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5" fillId="0" borderId="0" xfId="0" applyFont="1" applyAlignment="1">
      <alignment wrapText="1"/>
    </xf>
    <xf numFmtId="0" fontId="85" fillId="24" borderId="0" xfId="0" applyFont="1" applyFill="1" applyBorder="1" applyAlignment="1">
      <alignment wrapText="1"/>
    </xf>
    <xf numFmtId="0" fontId="86" fillId="24" borderId="0" xfId="0" applyFont="1" applyFill="1" applyBorder="1"/>
    <xf numFmtId="0" fontId="86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0" fontId="73" fillId="24" borderId="29" xfId="0" applyFont="1" applyFill="1" applyBorder="1" applyAlignment="1">
      <alignment horizontal="left" wrapText="1"/>
    </xf>
    <xf numFmtId="3" fontId="73" fillId="24" borderId="29" xfId="0" applyNumberFormat="1" applyFont="1" applyFill="1" applyBorder="1"/>
    <xf numFmtId="3" fontId="86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1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1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1" applyNumberFormat="1" applyFont="1" applyFill="1" applyBorder="1" applyAlignment="1">
      <alignment horizontal="right" wrapText="1"/>
    </xf>
    <xf numFmtId="49" fontId="73" fillId="24" borderId="29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center" vertical="center" wrapText="1"/>
    </xf>
    <xf numFmtId="3" fontId="73" fillId="24" borderId="29" xfId="0" applyNumberFormat="1" applyFont="1" applyFill="1" applyBorder="1" applyAlignment="1"/>
    <xf numFmtId="4" fontId="73" fillId="24" borderId="29" xfId="28" applyNumberFormat="1" applyFont="1" applyFill="1" applyBorder="1" applyAlignment="1">
      <alignment horizontal="right" wrapText="1"/>
    </xf>
    <xf numFmtId="3" fontId="73" fillId="24" borderId="29" xfId="28" applyNumberFormat="1" applyFont="1" applyFill="1" applyBorder="1" applyAlignment="1">
      <alignment horizontal="right" wrapText="1"/>
    </xf>
    <xf numFmtId="10" fontId="73" fillId="24" borderId="29" xfId="41" applyNumberFormat="1" applyFont="1" applyFill="1" applyBorder="1" applyAlignment="1">
      <alignment horizontal="right" wrapText="1"/>
    </xf>
    <xf numFmtId="0" fontId="85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1" applyNumberFormat="1" applyFont="1" applyFill="1" applyBorder="1" applyAlignment="1">
      <alignment horizontal="right" wrapText="1"/>
    </xf>
    <xf numFmtId="10" fontId="86" fillId="0" borderId="0" xfId="41" applyNumberFormat="1" applyFont="1"/>
    <xf numFmtId="0" fontId="85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171" fontId="86" fillId="24" borderId="0" xfId="0" applyNumberFormat="1" applyFont="1" applyFill="1" applyBorder="1"/>
    <xf numFmtId="3" fontId="87" fillId="0" borderId="0" xfId="0" applyNumberFormat="1" applyFont="1"/>
    <xf numFmtId="3" fontId="86" fillId="24" borderId="0" xfId="0" applyNumberFormat="1" applyFont="1" applyFill="1" applyBorder="1"/>
    <xf numFmtId="17" fontId="86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9" xfId="0" applyNumberFormat="1" applyFont="1" applyFill="1" applyBorder="1" applyAlignment="1">
      <alignment horizontal="left" wrapText="1"/>
    </xf>
    <xf numFmtId="4" fontId="70" fillId="56" borderId="29" xfId="0" applyNumberFormat="1" applyFont="1" applyFill="1" applyBorder="1" applyAlignment="1">
      <alignment horizontal="center" wrapText="1"/>
    </xf>
    <xf numFmtId="3" fontId="70" fillId="56" borderId="29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9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5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5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57" borderId="31" xfId="0" applyNumberFormat="1" applyFont="1" applyFill="1" applyBorder="1" applyAlignment="1"/>
    <xf numFmtId="49" fontId="73" fillId="57" borderId="33" xfId="0" applyNumberFormat="1" applyFont="1" applyFill="1" applyBorder="1" applyAlignment="1"/>
    <xf numFmtId="49" fontId="73" fillId="57" borderId="29" xfId="0" applyNumberFormat="1" applyFont="1" applyFill="1" applyBorder="1"/>
    <xf numFmtId="4" fontId="73" fillId="57" borderId="29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49" fontId="89" fillId="56" borderId="29" xfId="0" applyNumberFormat="1" applyFont="1" applyFill="1" applyBorder="1" applyAlignment="1">
      <alignment horizontal="left" wrapText="1"/>
    </xf>
    <xf numFmtId="49" fontId="66" fillId="57" borderId="28" xfId="45" applyNumberFormat="1" applyFont="1" applyFill="1" applyBorder="1"/>
    <xf numFmtId="3" fontId="66" fillId="57" borderId="28" xfId="45" applyNumberFormat="1" applyFont="1" applyFill="1" applyBorder="1"/>
    <xf numFmtId="49" fontId="66" fillId="24" borderId="10" xfId="45" applyNumberFormat="1" applyFont="1" applyFill="1" applyBorder="1"/>
    <xf numFmtId="3" fontId="66" fillId="24" borderId="10" xfId="45" applyNumberFormat="1" applyFont="1" applyFill="1" applyBorder="1"/>
    <xf numFmtId="49" fontId="66" fillId="57" borderId="10" xfId="45" applyNumberFormat="1" applyFont="1" applyFill="1" applyBorder="1"/>
    <xf numFmtId="3" fontId="66" fillId="57" borderId="10" xfId="45" applyNumberFormat="1" applyFont="1" applyFill="1" applyBorder="1"/>
    <xf numFmtId="49" fontId="66" fillId="24" borderId="10" xfId="50" applyNumberFormat="1" applyFont="1" applyFill="1" applyBorder="1"/>
    <xf numFmtId="49" fontId="66" fillId="57" borderId="24" xfId="45" applyNumberFormat="1" applyFont="1" applyFill="1" applyBorder="1" applyAlignment="1">
      <alignment wrapText="1"/>
    </xf>
    <xf numFmtId="3" fontId="66" fillId="57" borderId="24" xfId="45" applyNumberFormat="1" applyFont="1" applyFill="1" applyBorder="1"/>
    <xf numFmtId="49" fontId="89" fillId="24" borderId="26" xfId="0" applyNumberFormat="1" applyFont="1" applyFill="1" applyBorder="1" applyAlignment="1">
      <alignment horizontal="left" wrapText="1"/>
    </xf>
    <xf numFmtId="3" fontId="89" fillId="24" borderId="26" xfId="0" applyNumberFormat="1" applyFont="1" applyFill="1" applyBorder="1"/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9" xfId="0" applyNumberFormat="1" applyFont="1" applyFill="1" applyBorder="1" applyAlignment="1">
      <alignment wrapText="1"/>
    </xf>
    <xf numFmtId="14" fontId="70" fillId="56" borderId="29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0" borderId="0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9" xfId="0" applyNumberFormat="1" applyFont="1" applyFill="1" applyBorder="1" applyAlignment="1">
      <alignment wrapText="1"/>
    </xf>
    <xf numFmtId="10" fontId="73" fillId="24" borderId="31" xfId="41" applyNumberFormat="1" applyFont="1" applyFill="1" applyBorder="1"/>
    <xf numFmtId="10" fontId="73" fillId="24" borderId="29" xfId="41" applyNumberFormat="1" applyFont="1" applyFill="1" applyBorder="1"/>
    <xf numFmtId="3" fontId="80" fillId="0" borderId="0" xfId="0" applyNumberFormat="1" applyFont="1" applyFill="1" applyAlignment="1">
      <alignment horizontal="center" wrapText="1"/>
    </xf>
    <xf numFmtId="0" fontId="70" fillId="0" borderId="0" xfId="0" applyFont="1" applyAlignment="1">
      <alignment wrapText="1"/>
    </xf>
    <xf numFmtId="3" fontId="66" fillId="24" borderId="12" xfId="45" applyNumberFormat="1" applyFont="1" applyFill="1" applyBorder="1"/>
    <xf numFmtId="49" fontId="70" fillId="56" borderId="39" xfId="0" applyNumberFormat="1" applyFont="1" applyFill="1" applyBorder="1" applyAlignment="1">
      <alignment horizontal="center" wrapText="1"/>
    </xf>
    <xf numFmtId="14" fontId="70" fillId="56" borderId="39" xfId="0" applyNumberFormat="1" applyFont="1" applyFill="1" applyBorder="1" applyAlignment="1">
      <alignment horizontal="center" wrapText="1"/>
    </xf>
    <xf numFmtId="49" fontId="73" fillId="57" borderId="39" xfId="0" applyNumberFormat="1" applyFont="1" applyFill="1" applyBorder="1"/>
    <xf numFmtId="4" fontId="73" fillId="57" borderId="39" xfId="0" applyNumberFormat="1" applyFont="1" applyFill="1" applyBorder="1"/>
    <xf numFmtId="3" fontId="73" fillId="57" borderId="39" xfId="0" applyNumberFormat="1" applyFont="1" applyFill="1" applyBorder="1"/>
    <xf numFmtId="0" fontId="89" fillId="56" borderId="29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5" fillId="24" borderId="0" xfId="0" applyFont="1" applyFill="1" applyBorder="1" applyAlignment="1">
      <alignment horizontal="center" wrapText="1"/>
    </xf>
    <xf numFmtId="0" fontId="85" fillId="24" borderId="0" xfId="0" applyFont="1" applyFill="1" applyBorder="1" applyAlignment="1">
      <alignment wrapText="1"/>
    </xf>
    <xf numFmtId="172" fontId="66" fillId="57" borderId="28" xfId="41" applyNumberFormat="1" applyFont="1" applyFill="1" applyBorder="1"/>
    <xf numFmtId="172" fontId="66" fillId="24" borderId="10" xfId="41" applyNumberFormat="1" applyFont="1" applyFill="1" applyBorder="1"/>
    <xf numFmtId="172" fontId="66" fillId="57" borderId="10" xfId="41" applyNumberFormat="1" applyFont="1" applyFill="1" applyBorder="1"/>
    <xf numFmtId="172" fontId="66" fillId="57" borderId="24" xfId="41" applyNumberFormat="1" applyFont="1" applyFill="1" applyBorder="1"/>
    <xf numFmtId="172" fontId="89" fillId="24" borderId="26" xfId="0" applyNumberFormat="1" applyFont="1" applyFill="1" applyBorder="1" applyAlignment="1">
      <alignment horizontal="right"/>
    </xf>
    <xf numFmtId="3" fontId="73" fillId="57" borderId="41" xfId="0" applyNumberFormat="1" applyFont="1" applyFill="1" applyBorder="1"/>
    <xf numFmtId="3" fontId="73" fillId="24" borderId="27" xfId="0" applyNumberFormat="1" applyFont="1" applyFill="1" applyBorder="1"/>
    <xf numFmtId="49" fontId="73" fillId="24" borderId="29" xfId="0" applyNumberFormat="1" applyFont="1" applyFill="1" applyBorder="1"/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1" xfId="0" applyFont="1" applyFill="1" applyBorder="1" applyAlignment="1">
      <alignment horizontal="left" wrapText="1"/>
    </xf>
    <xf numFmtId="0" fontId="70" fillId="56" borderId="33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horizontal="left" wrapText="1"/>
    </xf>
    <xf numFmtId="0" fontId="73" fillId="57" borderId="34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5" xfId="0" applyFont="1" applyFill="1" applyBorder="1" applyAlignment="1">
      <alignment wrapText="1"/>
    </xf>
    <xf numFmtId="0" fontId="73" fillId="24" borderId="31" xfId="0" applyFont="1" applyFill="1" applyBorder="1" applyAlignment="1">
      <alignment wrapText="1"/>
    </xf>
    <xf numFmtId="0" fontId="73" fillId="24" borderId="33" xfId="0" applyFont="1" applyFill="1" applyBorder="1" applyAlignment="1">
      <alignment wrapText="1"/>
    </xf>
    <xf numFmtId="0" fontId="73" fillId="57" borderId="30" xfId="0" applyFont="1" applyFill="1" applyBorder="1" applyAlignment="1">
      <alignment wrapText="1"/>
    </xf>
    <xf numFmtId="0" fontId="73" fillId="57" borderId="38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49" fontId="70" fillId="24" borderId="30" xfId="0" applyNumberFormat="1" applyFont="1" applyFill="1" applyBorder="1" applyAlignment="1">
      <alignment horizontal="left" wrapText="1"/>
    </xf>
    <xf numFmtId="49" fontId="70" fillId="24" borderId="38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1" xfId="0" applyNumberFormat="1" applyFont="1" applyFill="1" applyBorder="1" applyAlignment="1">
      <alignment horizontal="left" wrapText="1"/>
    </xf>
    <xf numFmtId="49" fontId="70" fillId="56" borderId="33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11" xfId="0" applyFont="1" applyFill="1" applyBorder="1" applyAlignment="1">
      <alignment horizontal="left" wrapText="1"/>
    </xf>
    <xf numFmtId="0" fontId="67" fillId="0" borderId="30" xfId="0" applyFont="1" applyBorder="1" applyAlignment="1">
      <alignment horizontal="left" wrapText="1"/>
    </xf>
    <xf numFmtId="0" fontId="67" fillId="0" borderId="40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</cellXfs>
  <cellStyles count="26689">
    <cellStyle name="20% - Accent1" xfId="1" builtinId="3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" xfId="2" builtinId="34" customBuiltin="1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" xfId="3" builtinId="38" customBuiltin="1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" xfId="4" builtinId="42" customBuiltin="1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" xfId="5" builtinId="46" customBuiltin="1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" xfId="6" builtinId="50" customBuiltin="1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% - Accent1" xfId="7" builtinId="3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" xfId="8" builtinId="35" customBuiltin="1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" xfId="9" builtinId="39" customBuiltin="1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" xfId="10" builtinId="43" customBuiltin="1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" xfId="11" builtinId="47" customBuiltin="1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" xfId="12" builtinId="51" customBuiltin="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% - Accent1" xfId="13" builtinId="32" customBuiltin="1"/>
    <cellStyle name="60% - Accent1 2" xfId="97"/>
    <cellStyle name="60% - Accent1 2 2" xfId="176"/>
    <cellStyle name="60% - Accent1 3" xfId="96"/>
    <cellStyle name="60% - Accent2" xfId="14" builtinId="36" customBuiltin="1"/>
    <cellStyle name="60% - Accent2 2" xfId="99"/>
    <cellStyle name="60% - Accent2 2 2" xfId="177"/>
    <cellStyle name="60% - Accent2 3" xfId="98"/>
    <cellStyle name="60% - Accent3" xfId="15" builtinId="40" customBuiltin="1"/>
    <cellStyle name="60% - Accent3 2" xfId="100"/>
    <cellStyle name="60% - Accent3 2 2" xfId="178"/>
    <cellStyle name="60% - Accent3 3" xfId="101"/>
    <cellStyle name="60% - Accent4" xfId="16" builtinId="44" customBuiltin="1"/>
    <cellStyle name="60% - Accent4 2" xfId="102"/>
    <cellStyle name="60% - Accent4 2 2" xfId="179"/>
    <cellStyle name="60% - Accent4 3" xfId="103"/>
    <cellStyle name="60% - Accent5" xfId="17" builtinId="48" customBuiltin="1"/>
    <cellStyle name="60% - Accent5 2" xfId="105"/>
    <cellStyle name="60% - Accent5 2 2" xfId="180"/>
    <cellStyle name="60% - Accent5 3" xfId="104"/>
    <cellStyle name="60% - Accent6" xfId="18" builtinId="52" customBuiltin="1"/>
    <cellStyle name="60% - Accent6 2" xfId="106"/>
    <cellStyle name="60% - Accent6 2 2" xfId="181"/>
    <cellStyle name="60% - Accent6 3" xfId="107"/>
    <cellStyle name="Accent1" xfId="19" builtinId="29" customBuiltin="1"/>
    <cellStyle name="Accent1 2" xfId="109"/>
    <cellStyle name="Accent1 2 2" xfId="182"/>
    <cellStyle name="Accent1 3" xfId="108"/>
    <cellStyle name="Accent2" xfId="20" builtinId="33" customBuiltin="1"/>
    <cellStyle name="Accent2 2" xfId="111"/>
    <cellStyle name="Accent2 2 2" xfId="183"/>
    <cellStyle name="Accent2 3" xfId="110"/>
    <cellStyle name="Accent3" xfId="21" builtinId="37" customBuiltin="1"/>
    <cellStyle name="Accent3 2" xfId="113"/>
    <cellStyle name="Accent3 2 2" xfId="184"/>
    <cellStyle name="Accent3 3" xfId="112"/>
    <cellStyle name="Accent4" xfId="22" builtinId="41" customBuiltin="1"/>
    <cellStyle name="Accent4 2" xfId="115"/>
    <cellStyle name="Accent4 2 2" xfId="185"/>
    <cellStyle name="Accent4 3" xfId="114"/>
    <cellStyle name="Accent5" xfId="23" builtinId="45" customBuiltin="1"/>
    <cellStyle name="Accent5 2" xfId="117"/>
    <cellStyle name="Accent5 2 2" xfId="186"/>
    <cellStyle name="Accent5 3" xfId="116"/>
    <cellStyle name="Accent6" xfId="24" builtinId="49" customBuiltin="1"/>
    <cellStyle name="Accent6 2" xfId="119"/>
    <cellStyle name="Accent6 2 2" xfId="187"/>
    <cellStyle name="Accent6 3" xfId="118"/>
    <cellStyle name="Bad" xfId="25" builtinId="27" customBuiltin="1"/>
    <cellStyle name="Bad 2" xfId="121"/>
    <cellStyle name="Bad 2 2" xfId="188"/>
    <cellStyle name="Bad 3" xfId="120"/>
    <cellStyle name="Calculation" xfId="26" builtinId="22" customBuiltin="1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" xfId="27" builtinId="23" customBuiltin="1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" xfId="28" builtinId="4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Explanatory Text" xfId="29" builtinId="53" customBuiltin="1"/>
    <cellStyle name="Explanatory Text 2" xfId="128"/>
    <cellStyle name="Explanatory Text 2 2" xfId="191"/>
    <cellStyle name="Explanatory Text 3" xfId="127"/>
    <cellStyle name="Good" xfId="30" builtinId="26" customBuiltin="1"/>
    <cellStyle name="Good 2" xfId="130"/>
    <cellStyle name="Good 2 2" xfId="192"/>
    <cellStyle name="Good 3" xfId="129"/>
    <cellStyle name="Heading 1" xfId="31" builtinId="16" customBuiltin="1"/>
    <cellStyle name="Heading 1 2" xfId="132"/>
    <cellStyle name="Heading 1 2 2" xfId="193"/>
    <cellStyle name="Heading 1 3" xfId="131"/>
    <cellStyle name="Heading 2" xfId="32" builtinId="17" customBuiltin="1"/>
    <cellStyle name="Heading 2 2" xfId="134"/>
    <cellStyle name="Heading 2 2 2" xfId="194"/>
    <cellStyle name="Heading 2 3" xfId="133"/>
    <cellStyle name="Heading 3" xfId="33" builtinId="18" customBuiltin="1"/>
    <cellStyle name="Heading 3 2" xfId="136"/>
    <cellStyle name="Heading 3 2 2" xfId="195"/>
    <cellStyle name="Heading 3 3" xfId="135"/>
    <cellStyle name="Heading 4" xfId="34" builtinId="19" customBuiltin="1"/>
    <cellStyle name="Heading 4 2" xfId="138"/>
    <cellStyle name="Heading 4 2 2" xfId="196"/>
    <cellStyle name="Heading 4 3" xfId="137"/>
    <cellStyle name="Hyperlink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" xfId="36" builtinId="20" customBuiltin="1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Linked Cell" xfId="37" builtinId="24" customBuiltin="1"/>
    <cellStyle name="Linked Cell 2" xfId="142"/>
    <cellStyle name="Linked Cell 2 2" xfId="198"/>
    <cellStyle name="Linked Cell 3" xfId="141"/>
    <cellStyle name="Neutral" xfId="38" builtinId="28" customBuiltin="1"/>
    <cellStyle name="Neutral 2" xfId="144"/>
    <cellStyle name="Neutral 2 2" xfId="199"/>
    <cellStyle name="Neutral 3" xfId="143"/>
    <cellStyle name="Normal" xfId="0" builtinId="0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" xfId="39" builtinId="10" customBuiltin="1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utput" xfId="40" builtinId="21" customBuiltin="1"/>
    <cellStyle name="Output 2" xfId="153"/>
    <cellStyle name="Output 2 2" xfId="200"/>
    <cellStyle name="Output 3" xfId="152"/>
    <cellStyle name="Percent" xfId="41" builtinId="5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Standard_Daten von Rene Stahl_24Mai2005" xfId="236"/>
    <cellStyle name="Title" xfId="42" builtinId="15" customBuiltin="1"/>
    <cellStyle name="Title 2" xfId="155"/>
    <cellStyle name="Total" xfId="43" builtinId="25" customBuiltin="1"/>
    <cellStyle name="Total 2" xfId="157"/>
    <cellStyle name="Total 2 2" xfId="201"/>
    <cellStyle name="Total 3" xfId="156"/>
    <cellStyle name="Warning Text" xfId="44" builtinId="11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968480"/>
        <c:axId val="748967304"/>
      </c:lineChart>
      <c:catAx>
        <c:axId val="7489684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96730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74896730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9684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27.745246829999999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2.7955030399999998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0.24918826000000002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Turnover'!$P$30:$P$31</c:f>
              <c:strCache>
                <c:ptCount val="2"/>
                <c:pt idx="0">
                  <c:v>Trg delnic
Equity market</c:v>
                </c:pt>
                <c:pt idx="1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495640"/>
        <c:axId val="459497600"/>
      </c:barChart>
      <c:catAx>
        <c:axId val="459495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59497600"/>
        <c:crosses val="autoZero"/>
        <c:auto val="1"/>
        <c:lblAlgn val="ctr"/>
        <c:lblOffset val="100"/>
        <c:noMultiLvlLbl val="0"/>
      </c:catAx>
      <c:valAx>
        <c:axId val="459497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59495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Capitalisation'!$I$30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Capitalisation'!$I$31:$I$42</c:f>
              <c:numCache>
                <c:formatCode>#,##0.0</c:formatCode>
                <c:ptCount val="12"/>
                <c:pt idx="0">
                  <c:v>5022.7922041299998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Capitalisation'!$J$30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Capitalisation'!$J$31:$J$42</c:f>
              <c:numCache>
                <c:formatCode>#,##0.0</c:formatCode>
                <c:ptCount val="12"/>
                <c:pt idx="0">
                  <c:v>483.67009963999999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Capitalisation'!$L$29:$L$30</c:f>
              <c:strCache>
                <c:ptCount val="2"/>
                <c:pt idx="0">
                  <c:v>Trg delnic
Equity market</c:v>
                </c:pt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Capitalisation'!$K$31:$K$42</c:f>
              <c:numCache>
                <c:formatCode>#,##0.0</c:formatCode>
                <c:ptCount val="12"/>
                <c:pt idx="0">
                  <c:v>25885.900558959998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573024"/>
        <c:axId val="458572632"/>
      </c:barChart>
      <c:dateAx>
        <c:axId val="45857302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585726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58572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58573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968088"/>
        <c:axId val="748968872"/>
      </c:barChart>
      <c:catAx>
        <c:axId val="74896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968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968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968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1560160"/>
        <c:axId val="751560552"/>
      </c:lineChart>
      <c:catAx>
        <c:axId val="75156016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56055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75156055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56016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562120"/>
        <c:axId val="751561336"/>
      </c:barChart>
      <c:catAx>
        <c:axId val="751562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561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561336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56212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347464"/>
        <c:axId val="851345896"/>
      </c:lineChart>
      <c:catAx>
        <c:axId val="85134746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34589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85134589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3474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346288"/>
        <c:axId val="851347856"/>
      </c:barChart>
      <c:catAx>
        <c:axId val="85134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34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34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346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827864"/>
        <c:axId val="470827472"/>
      </c:lineChart>
      <c:catAx>
        <c:axId val="47082786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82747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7082747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82786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814880"/>
        <c:axId val="465816056"/>
      </c:barChart>
      <c:catAx>
        <c:axId val="4658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816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816056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81488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page'!$I$28:$I$48</c:f>
              <c:numCache>
                <c:formatCode>m/d/yyyy</c:formatCode>
                <c:ptCount val="21"/>
                <c:pt idx="0">
                  <c:v>43103</c:v>
                </c:pt>
                <c:pt idx="1">
                  <c:v>43104</c:v>
                </c:pt>
                <c:pt idx="2">
                  <c:v>43105</c:v>
                </c:pt>
                <c:pt idx="3">
                  <c:v>43108</c:v>
                </c:pt>
                <c:pt idx="4">
                  <c:v>43109</c:v>
                </c:pt>
                <c:pt idx="5">
                  <c:v>43110</c:v>
                </c:pt>
                <c:pt idx="6">
                  <c:v>43111</c:v>
                </c:pt>
                <c:pt idx="7">
                  <c:v>43112</c:v>
                </c:pt>
                <c:pt idx="8">
                  <c:v>43115</c:v>
                </c:pt>
                <c:pt idx="9">
                  <c:v>43116</c:v>
                </c:pt>
                <c:pt idx="10">
                  <c:v>43117</c:v>
                </c:pt>
                <c:pt idx="11">
                  <c:v>43118</c:v>
                </c:pt>
                <c:pt idx="12">
                  <c:v>43119</c:v>
                </c:pt>
                <c:pt idx="13">
                  <c:v>43122</c:v>
                </c:pt>
                <c:pt idx="14">
                  <c:v>43123</c:v>
                </c:pt>
                <c:pt idx="15">
                  <c:v>43124</c:v>
                </c:pt>
                <c:pt idx="16">
                  <c:v>43125</c:v>
                </c:pt>
                <c:pt idx="17">
                  <c:v>43126</c:v>
                </c:pt>
                <c:pt idx="18">
                  <c:v>43129</c:v>
                </c:pt>
                <c:pt idx="19">
                  <c:v>43130</c:v>
                </c:pt>
                <c:pt idx="20">
                  <c:v>43131</c:v>
                </c:pt>
              </c:numCache>
            </c:numRef>
          </c:cat>
          <c:val>
            <c:numRef>
              <c:f>'1. stran,1 page'!$K$28:$K$48</c:f>
              <c:numCache>
                <c:formatCode>#,##0</c:formatCode>
                <c:ptCount val="21"/>
                <c:pt idx="0" formatCode="General">
                  <c:v>989</c:v>
                </c:pt>
                <c:pt idx="1">
                  <c:v>1934</c:v>
                </c:pt>
                <c:pt idx="2">
                  <c:v>1873</c:v>
                </c:pt>
                <c:pt idx="3" formatCode="General">
                  <c:v>1227</c:v>
                </c:pt>
                <c:pt idx="4" formatCode="General">
                  <c:v>3079</c:v>
                </c:pt>
                <c:pt idx="5">
                  <c:v>1235</c:v>
                </c:pt>
                <c:pt idx="6" formatCode="General">
                  <c:v>2383</c:v>
                </c:pt>
                <c:pt idx="7">
                  <c:v>2403</c:v>
                </c:pt>
                <c:pt idx="8">
                  <c:v>1071</c:v>
                </c:pt>
                <c:pt idx="9" formatCode="General">
                  <c:v>1135</c:v>
                </c:pt>
                <c:pt idx="10" formatCode="General">
                  <c:v>1246</c:v>
                </c:pt>
                <c:pt idx="11" formatCode="General">
                  <c:v>1676</c:v>
                </c:pt>
                <c:pt idx="12">
                  <c:v>1765</c:v>
                </c:pt>
                <c:pt idx="13">
                  <c:v>1571</c:v>
                </c:pt>
                <c:pt idx="14" formatCode="General">
                  <c:v>1591</c:v>
                </c:pt>
                <c:pt idx="15">
                  <c:v>803</c:v>
                </c:pt>
                <c:pt idx="16">
                  <c:v>1019</c:v>
                </c:pt>
                <c:pt idx="17">
                  <c:v>846</c:v>
                </c:pt>
                <c:pt idx="18" formatCode="General">
                  <c:v>373</c:v>
                </c:pt>
                <c:pt idx="19" formatCode="General">
                  <c:v>1640</c:v>
                </c:pt>
                <c:pt idx="20">
                  <c:v>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816448"/>
        <c:axId val="749521744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page'!$J$28:$J$48</c:f>
              <c:numCache>
                <c:formatCode>General</c:formatCode>
                <c:ptCount val="21"/>
                <c:pt idx="0">
                  <c:v>794.62</c:v>
                </c:pt>
                <c:pt idx="1">
                  <c:v>799.29</c:v>
                </c:pt>
                <c:pt idx="2">
                  <c:v>802.25</c:v>
                </c:pt>
                <c:pt idx="3">
                  <c:v>807.89</c:v>
                </c:pt>
                <c:pt idx="4">
                  <c:v>813.9</c:v>
                </c:pt>
                <c:pt idx="5">
                  <c:v>818.42</c:v>
                </c:pt>
                <c:pt idx="6">
                  <c:v>819.74</c:v>
                </c:pt>
                <c:pt idx="7">
                  <c:v>824.22</c:v>
                </c:pt>
                <c:pt idx="8">
                  <c:v>828.24</c:v>
                </c:pt>
                <c:pt idx="9">
                  <c:v>822.05</c:v>
                </c:pt>
                <c:pt idx="10">
                  <c:v>829.48</c:v>
                </c:pt>
                <c:pt idx="11">
                  <c:v>831.33</c:v>
                </c:pt>
                <c:pt idx="12">
                  <c:v>832.4</c:v>
                </c:pt>
                <c:pt idx="13">
                  <c:v>836.12</c:v>
                </c:pt>
                <c:pt idx="14">
                  <c:v>835.9</c:v>
                </c:pt>
                <c:pt idx="15">
                  <c:v>830.45</c:v>
                </c:pt>
                <c:pt idx="16">
                  <c:v>834.67</c:v>
                </c:pt>
                <c:pt idx="17">
                  <c:v>837.16</c:v>
                </c:pt>
                <c:pt idx="18">
                  <c:v>835.44</c:v>
                </c:pt>
                <c:pt idx="19">
                  <c:v>832.19</c:v>
                </c:pt>
                <c:pt idx="20">
                  <c:v>831.65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522136"/>
        <c:axId val="749520960"/>
      </c:lineChart>
      <c:catAx>
        <c:axId val="465816448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749521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9521744"/>
        <c:scaling>
          <c:orientation val="minMax"/>
          <c:max val="3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65816448"/>
        <c:crosses val="autoZero"/>
        <c:crossBetween val="between"/>
      </c:valAx>
      <c:catAx>
        <c:axId val="749522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49520960"/>
        <c:crosses val="autoZero"/>
        <c:auto val="0"/>
        <c:lblAlgn val="ctr"/>
        <c:lblOffset val="100"/>
        <c:noMultiLvlLbl val="0"/>
      </c:catAx>
      <c:valAx>
        <c:axId val="7495209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49522136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xmlns="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xmlns="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xmlns="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xmlns="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xmlns="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xmlns="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xmlns="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xmlns="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6</xdr:col>
      <xdr:colOff>1131094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JANUAR 2018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JANUARY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367790</xdr:colOff>
      <xdr:row>0</xdr:row>
      <xdr:rowOff>113777</xdr:rowOff>
    </xdr:from>
    <xdr:to>
      <xdr:col>6</xdr:col>
      <xdr:colOff>1084499</xdr:colOff>
      <xdr:row>0</xdr:row>
      <xdr:rowOff>988219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3384" y="113777"/>
          <a:ext cx="3407521" cy="87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xmlns="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979714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1002480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29</xdr:row>
      <xdr:rowOff>211932</xdr:rowOff>
    </xdr:from>
    <xdr:to>
      <xdr:col>6</xdr:col>
      <xdr:colOff>11906</xdr:colOff>
      <xdr:row>41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2</xdr:row>
      <xdr:rowOff>46712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44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xmlns="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2</xdr:row>
      <xdr:rowOff>127000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xmlns="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2"/>
  <sheetViews>
    <sheetView showGridLines="0" tabSelected="1" view="pageBreakPreview" zoomScale="80" zoomScaleNormal="80" zoomScaleSheetLayoutView="80" workbookViewId="0">
      <selection activeCell="G54" sqref="G54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72"/>
      <c r="B1" s="272"/>
      <c r="C1" s="272"/>
      <c r="D1" s="272"/>
      <c r="E1" s="272"/>
      <c r="F1" s="272"/>
      <c r="G1" s="272"/>
      <c r="H1" s="6"/>
      <c r="I1" s="7"/>
    </row>
    <row r="2" spans="1:12" ht="50.1" customHeight="1" x14ac:dyDescent="0.25">
      <c r="A2" s="271" t="s">
        <v>431</v>
      </c>
      <c r="B2" s="271"/>
      <c r="C2" s="271"/>
      <c r="D2" s="271"/>
      <c r="E2" s="271"/>
      <c r="F2" s="271"/>
      <c r="G2" s="271"/>
      <c r="H2" s="10"/>
      <c r="I2" s="11"/>
    </row>
    <row r="3" spans="1:12" ht="111" customHeight="1" x14ac:dyDescent="0.2">
      <c r="A3" s="273" t="s">
        <v>319</v>
      </c>
      <c r="B3" s="274"/>
      <c r="C3" s="12" t="s">
        <v>432</v>
      </c>
      <c r="D3" s="12" t="s">
        <v>433</v>
      </c>
      <c r="E3" s="12" t="s">
        <v>434</v>
      </c>
      <c r="F3" s="12" t="s">
        <v>320</v>
      </c>
      <c r="G3" s="13" t="s">
        <v>321</v>
      </c>
      <c r="H3" s="14"/>
      <c r="I3" s="9"/>
      <c r="L3" s="8"/>
    </row>
    <row r="4" spans="1:12" ht="39.950000000000003" customHeight="1" x14ac:dyDescent="0.2">
      <c r="A4" s="275" t="s">
        <v>322</v>
      </c>
      <c r="B4" s="276"/>
      <c r="C4" s="15">
        <v>35</v>
      </c>
      <c r="D4" s="15">
        <v>36</v>
      </c>
      <c r="E4" s="15">
        <v>5506</v>
      </c>
      <c r="F4" s="15">
        <v>30540749.870000001</v>
      </c>
      <c r="G4" s="16">
        <v>3881</v>
      </c>
      <c r="H4" s="17"/>
      <c r="I4" s="9"/>
      <c r="L4" s="8"/>
    </row>
    <row r="5" spans="1:12" ht="39.950000000000003" customHeight="1" x14ac:dyDescent="0.2">
      <c r="A5" s="277" t="s">
        <v>323</v>
      </c>
      <c r="B5" s="278"/>
      <c r="C5" s="18">
        <v>9</v>
      </c>
      <c r="D5" s="18">
        <v>9</v>
      </c>
      <c r="E5" s="18">
        <v>5023</v>
      </c>
      <c r="F5" s="18">
        <v>27745246.829999998</v>
      </c>
      <c r="G5" s="19">
        <v>3225</v>
      </c>
      <c r="H5" s="17"/>
      <c r="I5" s="9"/>
      <c r="L5" s="8"/>
    </row>
    <row r="6" spans="1:12" ht="39.950000000000003" customHeight="1" x14ac:dyDescent="0.2">
      <c r="A6" s="279" t="s">
        <v>324</v>
      </c>
      <c r="B6" s="280"/>
      <c r="C6" s="20">
        <v>26</v>
      </c>
      <c r="D6" s="20">
        <v>27</v>
      </c>
      <c r="E6" s="20">
        <v>484</v>
      </c>
      <c r="F6" s="20">
        <v>2795503.04</v>
      </c>
      <c r="G6" s="21">
        <v>656</v>
      </c>
      <c r="H6" s="17"/>
      <c r="I6" s="9"/>
      <c r="L6" s="8"/>
    </row>
    <row r="7" spans="1:12" ht="39.950000000000003" customHeight="1" x14ac:dyDescent="0.2">
      <c r="A7" s="277" t="s">
        <v>325</v>
      </c>
      <c r="B7" s="278"/>
      <c r="C7" s="18">
        <v>15</v>
      </c>
      <c r="D7" s="18">
        <v>36</v>
      </c>
      <c r="E7" s="18">
        <v>25886</v>
      </c>
      <c r="F7" s="18">
        <v>249188.26</v>
      </c>
      <c r="G7" s="19">
        <v>30</v>
      </c>
      <c r="H7" s="17"/>
      <c r="I7" s="9"/>
      <c r="L7" s="8"/>
    </row>
    <row r="8" spans="1:12" ht="39.950000000000003" customHeight="1" x14ac:dyDescent="0.2">
      <c r="A8" s="279" t="s">
        <v>326</v>
      </c>
      <c r="B8" s="280"/>
      <c r="C8" s="20">
        <v>1</v>
      </c>
      <c r="D8" s="20">
        <v>11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281" t="s">
        <v>327</v>
      </c>
      <c r="B9" s="282"/>
      <c r="C9" s="114">
        <v>2</v>
      </c>
      <c r="D9" s="114">
        <v>2</v>
      </c>
      <c r="E9" s="114"/>
      <c r="F9" s="114">
        <v>0</v>
      </c>
      <c r="G9" s="269">
        <v>0</v>
      </c>
      <c r="H9" s="17"/>
      <c r="I9" s="9"/>
      <c r="L9" s="8"/>
    </row>
    <row r="10" spans="1:12" ht="39.950000000000003" customHeight="1" x14ac:dyDescent="0.2">
      <c r="A10" s="283" t="s">
        <v>328</v>
      </c>
      <c r="B10" s="284"/>
      <c r="C10" s="58">
        <v>43</v>
      </c>
      <c r="D10" s="58">
        <v>72</v>
      </c>
      <c r="E10" s="58">
        <v>31392</v>
      </c>
      <c r="F10" s="58">
        <v>30789938.129999999</v>
      </c>
      <c r="G10" s="268">
        <v>3911</v>
      </c>
      <c r="H10" s="23"/>
      <c r="I10" s="9"/>
      <c r="L10" s="8"/>
    </row>
    <row r="11" spans="1:12" ht="50.1" customHeight="1" x14ac:dyDescent="0.25">
      <c r="A11" s="271" t="s">
        <v>329</v>
      </c>
      <c r="B11" s="271"/>
      <c r="C11" s="271"/>
      <c r="D11" s="271"/>
      <c r="E11" s="271"/>
      <c r="F11" s="271"/>
      <c r="G11" s="271"/>
      <c r="H11" s="10"/>
      <c r="I11" s="24"/>
    </row>
    <row r="12" spans="1:12" ht="57.75" customHeight="1" x14ac:dyDescent="0.25">
      <c r="A12" s="25" t="s">
        <v>330</v>
      </c>
      <c r="B12" s="12" t="s">
        <v>331</v>
      </c>
      <c r="C12" s="12" t="s">
        <v>332</v>
      </c>
      <c r="D12" s="12" t="s">
        <v>333</v>
      </c>
      <c r="E12" s="12" t="s">
        <v>332</v>
      </c>
      <c r="F12" s="12" t="s">
        <v>334</v>
      </c>
      <c r="G12" s="12" t="s">
        <v>335</v>
      </c>
      <c r="H12" s="10"/>
    </row>
    <row r="13" spans="1:12" ht="39.950000000000003" customHeight="1" x14ac:dyDescent="0.25">
      <c r="A13" s="26" t="s">
        <v>336</v>
      </c>
      <c r="B13" s="27">
        <v>837.16</v>
      </c>
      <c r="C13" s="28">
        <v>43126</v>
      </c>
      <c r="D13" s="27">
        <v>794.62</v>
      </c>
      <c r="E13" s="28">
        <v>43103</v>
      </c>
      <c r="F13" s="27">
        <v>831.65</v>
      </c>
      <c r="G13" s="29">
        <v>3.1199999999999999E-2</v>
      </c>
      <c r="H13" s="10"/>
    </row>
    <row r="14" spans="1:12" ht="39.950000000000003" customHeight="1" x14ac:dyDescent="0.25">
      <c r="A14" s="30" t="s">
        <v>337</v>
      </c>
      <c r="B14" s="31"/>
      <c r="C14" s="32"/>
      <c r="D14" s="31"/>
      <c r="E14" s="32"/>
      <c r="F14" s="31"/>
      <c r="G14" s="33"/>
      <c r="H14" s="10"/>
    </row>
    <row r="15" spans="1:12" ht="39.950000000000003" customHeight="1" x14ac:dyDescent="0.25">
      <c r="A15" s="34" t="s">
        <v>338</v>
      </c>
      <c r="B15" s="35"/>
      <c r="C15" s="36"/>
      <c r="D15" s="35"/>
      <c r="E15" s="36"/>
      <c r="F15" s="35"/>
      <c r="G15" s="37"/>
      <c r="H15" s="10"/>
    </row>
    <row r="16" spans="1:12" ht="39.950000000000003" customHeight="1" x14ac:dyDescent="0.25">
      <c r="A16" s="30" t="s">
        <v>339</v>
      </c>
      <c r="B16" s="31"/>
      <c r="C16" s="32"/>
      <c r="D16" s="31"/>
      <c r="E16" s="32"/>
      <c r="F16" s="31"/>
      <c r="G16" s="33"/>
      <c r="H16" s="10"/>
    </row>
    <row r="17" spans="1:12" ht="39.950000000000003" customHeight="1" x14ac:dyDescent="0.2">
      <c r="A17" s="34" t="s">
        <v>340</v>
      </c>
      <c r="B17" s="35"/>
      <c r="C17" s="36"/>
      <c r="D17" s="35"/>
      <c r="E17" s="36"/>
      <c r="F17" s="35"/>
      <c r="G17" s="37"/>
    </row>
    <row r="18" spans="1:12" ht="39.950000000000003" customHeight="1" x14ac:dyDescent="0.2">
      <c r="A18" s="30" t="s">
        <v>341</v>
      </c>
      <c r="B18" s="31"/>
      <c r="C18" s="32"/>
      <c r="D18" s="31"/>
      <c r="E18" s="32"/>
      <c r="F18" s="31"/>
      <c r="G18" s="33"/>
    </row>
    <row r="19" spans="1:12" ht="39.950000000000003" customHeight="1" x14ac:dyDescent="0.2">
      <c r="A19" s="34" t="s">
        <v>342</v>
      </c>
      <c r="B19" s="35"/>
      <c r="C19" s="36"/>
      <c r="D19" s="35"/>
      <c r="E19" s="36"/>
      <c r="F19" s="35"/>
      <c r="G19" s="37"/>
    </row>
    <row r="20" spans="1:12" ht="39.950000000000003" customHeight="1" x14ac:dyDescent="0.2">
      <c r="A20" s="30" t="s">
        <v>343</v>
      </c>
      <c r="B20" s="31"/>
      <c r="C20" s="32"/>
      <c r="D20" s="31"/>
      <c r="E20" s="32"/>
      <c r="F20" s="31"/>
      <c r="G20" s="33"/>
    </row>
    <row r="21" spans="1:12" ht="39.950000000000003" customHeight="1" x14ac:dyDescent="0.2">
      <c r="A21" s="34" t="s">
        <v>344</v>
      </c>
      <c r="B21" s="35"/>
      <c r="C21" s="36"/>
      <c r="D21" s="35"/>
      <c r="E21" s="36"/>
      <c r="F21" s="35"/>
      <c r="G21" s="37"/>
    </row>
    <row r="22" spans="1:12" ht="39.950000000000003" customHeight="1" x14ac:dyDescent="0.2">
      <c r="A22" s="30" t="s">
        <v>345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346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347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71" t="s">
        <v>348</v>
      </c>
      <c r="B25" s="271"/>
      <c r="C25" s="271"/>
      <c r="D25" s="271"/>
      <c r="E25" s="271"/>
      <c r="F25" s="271"/>
      <c r="G25" s="271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43103</v>
      </c>
      <c r="J28" s="47">
        <v>794.62</v>
      </c>
      <c r="K28" s="47">
        <v>989</v>
      </c>
      <c r="L28" s="8"/>
    </row>
    <row r="29" spans="1:12" x14ac:dyDescent="0.2">
      <c r="I29" s="46">
        <v>43104</v>
      </c>
      <c r="J29" s="47">
        <v>799.29</v>
      </c>
      <c r="K29" s="48">
        <v>1934</v>
      </c>
      <c r="L29" s="8"/>
    </row>
    <row r="30" spans="1:12" x14ac:dyDescent="0.2">
      <c r="I30" s="46">
        <v>43105</v>
      </c>
      <c r="J30" s="47">
        <v>802.25</v>
      </c>
      <c r="K30" s="48">
        <v>1873</v>
      </c>
      <c r="L30" s="8"/>
    </row>
    <row r="31" spans="1:12" x14ac:dyDescent="0.2">
      <c r="I31" s="46">
        <v>43108</v>
      </c>
      <c r="J31" s="47">
        <v>807.89</v>
      </c>
      <c r="K31" s="47">
        <v>1227</v>
      </c>
      <c r="L31" s="8"/>
    </row>
    <row r="32" spans="1:12" x14ac:dyDescent="0.2">
      <c r="I32" s="46">
        <v>43109</v>
      </c>
      <c r="J32" s="47">
        <v>813.9</v>
      </c>
      <c r="K32" s="47">
        <v>3079</v>
      </c>
      <c r="L32" s="8"/>
    </row>
    <row r="33" spans="9:12" x14ac:dyDescent="0.2">
      <c r="I33" s="46">
        <v>43110</v>
      </c>
      <c r="J33" s="47">
        <v>818.42</v>
      </c>
      <c r="K33" s="48">
        <v>1235</v>
      </c>
      <c r="L33" s="8"/>
    </row>
    <row r="34" spans="9:12" x14ac:dyDescent="0.2">
      <c r="I34" s="46">
        <v>43111</v>
      </c>
      <c r="J34" s="47">
        <v>819.74</v>
      </c>
      <c r="K34" s="47">
        <v>2383</v>
      </c>
      <c r="L34" s="8"/>
    </row>
    <row r="35" spans="9:12" x14ac:dyDescent="0.2">
      <c r="I35" s="46">
        <v>43112</v>
      </c>
      <c r="J35" s="47">
        <v>824.22</v>
      </c>
      <c r="K35" s="48">
        <v>2403</v>
      </c>
      <c r="L35" s="8"/>
    </row>
    <row r="36" spans="9:12" x14ac:dyDescent="0.2">
      <c r="I36" s="46">
        <v>43115</v>
      </c>
      <c r="J36" s="47">
        <v>828.24</v>
      </c>
      <c r="K36" s="48">
        <v>1071</v>
      </c>
      <c r="L36" s="8"/>
    </row>
    <row r="37" spans="9:12" x14ac:dyDescent="0.2">
      <c r="I37" s="46">
        <v>43116</v>
      </c>
      <c r="J37" s="47">
        <v>822.05</v>
      </c>
      <c r="K37" s="47">
        <v>1135</v>
      </c>
      <c r="L37" s="8"/>
    </row>
    <row r="38" spans="9:12" x14ac:dyDescent="0.2">
      <c r="I38" s="46">
        <v>43117</v>
      </c>
      <c r="J38" s="47">
        <v>829.48</v>
      </c>
      <c r="K38" s="47">
        <v>1246</v>
      </c>
      <c r="L38" s="8"/>
    </row>
    <row r="39" spans="9:12" x14ac:dyDescent="0.2">
      <c r="I39" s="46">
        <v>43118</v>
      </c>
      <c r="J39" s="47">
        <v>831.33</v>
      </c>
      <c r="K39" s="47">
        <v>1676</v>
      </c>
      <c r="L39" s="8"/>
    </row>
    <row r="40" spans="9:12" x14ac:dyDescent="0.2">
      <c r="I40" s="46">
        <v>43119</v>
      </c>
      <c r="J40" s="47">
        <v>832.4</v>
      </c>
      <c r="K40" s="48">
        <v>1765</v>
      </c>
      <c r="L40" s="8"/>
    </row>
    <row r="41" spans="9:12" x14ac:dyDescent="0.2">
      <c r="I41" s="46">
        <v>43122</v>
      </c>
      <c r="J41" s="47">
        <v>836.12</v>
      </c>
      <c r="K41" s="48">
        <v>1571</v>
      </c>
      <c r="L41" s="8"/>
    </row>
    <row r="42" spans="9:12" x14ac:dyDescent="0.2">
      <c r="I42" s="46">
        <v>43123</v>
      </c>
      <c r="J42" s="47">
        <v>835.9</v>
      </c>
      <c r="K42" s="47">
        <v>1591</v>
      </c>
      <c r="L42" s="8"/>
    </row>
    <row r="43" spans="9:12" x14ac:dyDescent="0.2">
      <c r="I43" s="46">
        <v>43124</v>
      </c>
      <c r="J43" s="47">
        <v>830.45</v>
      </c>
      <c r="K43" s="48">
        <v>803</v>
      </c>
      <c r="L43" s="8"/>
    </row>
    <row r="44" spans="9:12" ht="12.75" customHeight="1" x14ac:dyDescent="0.2">
      <c r="I44" s="46">
        <v>43125</v>
      </c>
      <c r="J44" s="47">
        <v>834.67</v>
      </c>
      <c r="K44" s="48">
        <v>1019</v>
      </c>
      <c r="L44" s="8"/>
    </row>
    <row r="45" spans="9:12" x14ac:dyDescent="0.2">
      <c r="I45" s="46">
        <v>43126</v>
      </c>
      <c r="J45" s="47">
        <v>837.16</v>
      </c>
      <c r="K45" s="48">
        <v>846</v>
      </c>
      <c r="L45" s="8"/>
    </row>
    <row r="46" spans="9:12" x14ac:dyDescent="0.2">
      <c r="I46" s="46">
        <v>43129</v>
      </c>
      <c r="J46" s="47">
        <v>835.44</v>
      </c>
      <c r="K46" s="47">
        <v>373</v>
      </c>
      <c r="L46" s="8"/>
    </row>
    <row r="47" spans="9:12" x14ac:dyDescent="0.2">
      <c r="I47" s="46">
        <v>43130</v>
      </c>
      <c r="J47" s="47">
        <v>832.19</v>
      </c>
      <c r="K47" s="47">
        <v>1640</v>
      </c>
      <c r="L47" s="8"/>
    </row>
    <row r="48" spans="9:12" x14ac:dyDescent="0.2">
      <c r="I48" s="46">
        <v>43131</v>
      </c>
      <c r="J48" s="47">
        <v>831.65</v>
      </c>
      <c r="K48" s="48">
        <v>682</v>
      </c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4294967295" verticalDpi="4294967295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6"/>
  <sheetViews>
    <sheetView showGridLines="0" tabSelected="1" view="pageBreakPreview" zoomScale="80" zoomScaleNormal="90" zoomScaleSheetLayoutView="80" workbookViewId="0">
      <selection activeCell="G54" sqref="G54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5.8554687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285"/>
      <c r="B1" s="285"/>
      <c r="C1" s="285"/>
      <c r="D1" s="285"/>
      <c r="E1" s="285"/>
      <c r="F1" s="285"/>
      <c r="G1" s="285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71" t="s">
        <v>349</v>
      </c>
      <c r="B2" s="271"/>
      <c r="C2" s="271"/>
      <c r="D2" s="271"/>
      <c r="E2" s="271"/>
      <c r="F2" s="271"/>
      <c r="G2" s="271"/>
    </row>
    <row r="3" spans="1:20" ht="80.099999999999994" customHeight="1" x14ac:dyDescent="0.2">
      <c r="A3" s="55" t="s">
        <v>330</v>
      </c>
      <c r="B3" s="56" t="s">
        <v>350</v>
      </c>
      <c r="C3" s="56" t="s">
        <v>423</v>
      </c>
      <c r="D3" s="56" t="s">
        <v>424</v>
      </c>
      <c r="E3" s="56" t="s">
        <v>351</v>
      </c>
      <c r="F3" s="56" t="s">
        <v>352</v>
      </c>
      <c r="G3" s="54"/>
      <c r="Q3" s="9"/>
    </row>
    <row r="4" spans="1:20" ht="39.950000000000003" customHeight="1" x14ac:dyDescent="0.2">
      <c r="A4" s="57" t="s">
        <v>336</v>
      </c>
      <c r="B4" s="58">
        <v>27745246.829999998</v>
      </c>
      <c r="C4" s="58">
        <v>2795503.04</v>
      </c>
      <c r="D4" s="58">
        <v>249188.26</v>
      </c>
      <c r="E4" s="58">
        <v>0</v>
      </c>
      <c r="F4" s="58">
        <v>0</v>
      </c>
      <c r="G4" s="54"/>
      <c r="Q4" s="9"/>
    </row>
    <row r="5" spans="1:20" ht="39.950000000000003" customHeight="1" x14ac:dyDescent="0.2">
      <c r="A5" s="59" t="s">
        <v>337</v>
      </c>
      <c r="B5" s="18"/>
      <c r="C5" s="18"/>
      <c r="D5" s="18"/>
      <c r="E5" s="18"/>
      <c r="F5" s="18"/>
      <c r="G5" s="54"/>
      <c r="Q5" s="9"/>
    </row>
    <row r="6" spans="1:20" ht="39.950000000000003" customHeight="1" x14ac:dyDescent="0.2">
      <c r="A6" s="57" t="s">
        <v>338</v>
      </c>
      <c r="B6" s="58"/>
      <c r="C6" s="58"/>
      <c r="D6" s="58"/>
      <c r="E6" s="58"/>
      <c r="F6" s="58"/>
      <c r="G6" s="54"/>
      <c r="Q6" s="9"/>
    </row>
    <row r="7" spans="1:20" ht="39.950000000000003" customHeight="1" x14ac:dyDescent="0.2">
      <c r="A7" s="59" t="s">
        <v>339</v>
      </c>
      <c r="B7" s="18"/>
      <c r="C7" s="18"/>
      <c r="D7" s="18"/>
      <c r="E7" s="18"/>
      <c r="F7" s="18"/>
      <c r="G7" s="60"/>
      <c r="H7" s="61"/>
      <c r="Q7" s="9"/>
    </row>
    <row r="8" spans="1:20" ht="39.950000000000003" customHeight="1" x14ac:dyDescent="0.2">
      <c r="A8" s="57" t="s">
        <v>340</v>
      </c>
      <c r="B8" s="58"/>
      <c r="C8" s="58"/>
      <c r="D8" s="58"/>
      <c r="E8" s="58"/>
      <c r="F8" s="58"/>
      <c r="G8" s="60"/>
      <c r="H8" s="61"/>
      <c r="Q8" s="9"/>
    </row>
    <row r="9" spans="1:20" ht="39.950000000000003" customHeight="1" x14ac:dyDescent="0.2">
      <c r="A9" s="59" t="s">
        <v>341</v>
      </c>
      <c r="B9" s="18"/>
      <c r="C9" s="18"/>
      <c r="D9" s="18"/>
      <c r="E9" s="18"/>
      <c r="F9" s="18"/>
      <c r="G9" s="60"/>
      <c r="H9" s="61"/>
      <c r="Q9" s="9"/>
    </row>
    <row r="10" spans="1:20" ht="39.950000000000003" customHeight="1" x14ac:dyDescent="0.2">
      <c r="A10" s="57" t="s">
        <v>342</v>
      </c>
      <c r="B10" s="58"/>
      <c r="C10" s="58"/>
      <c r="D10" s="58"/>
      <c r="E10" s="58"/>
      <c r="F10" s="58"/>
      <c r="G10" s="60"/>
      <c r="H10" s="61"/>
      <c r="Q10" s="9"/>
    </row>
    <row r="11" spans="1:20" ht="39.950000000000003" customHeight="1" x14ac:dyDescent="0.2">
      <c r="A11" s="59" t="s">
        <v>343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 x14ac:dyDescent="0.2">
      <c r="A12" s="57" t="s">
        <v>344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 x14ac:dyDescent="0.2">
      <c r="A13" s="59" t="s">
        <v>345</v>
      </c>
      <c r="B13" s="18"/>
      <c r="C13" s="18"/>
      <c r="D13" s="18"/>
      <c r="E13" s="18"/>
      <c r="F13" s="18"/>
      <c r="G13" s="250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346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347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353</v>
      </c>
      <c r="B16" s="69">
        <f>SUM(B4:B15)</f>
        <v>27745246.829999998</v>
      </c>
      <c r="C16" s="69">
        <f t="shared" ref="C16:F16" si="0">SUM(C4:C15)</f>
        <v>2795503.04</v>
      </c>
      <c r="D16" s="69">
        <f t="shared" si="0"/>
        <v>249188.26</v>
      </c>
      <c r="E16" s="70">
        <f t="shared" si="0"/>
        <v>0</v>
      </c>
      <c r="F16" s="69">
        <f t="shared" si="0"/>
        <v>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286" t="s">
        <v>435</v>
      </c>
      <c r="B17" s="286"/>
      <c r="C17" s="286"/>
      <c r="D17" s="286"/>
      <c r="E17" s="286"/>
      <c r="F17" s="286"/>
      <c r="G17" s="286"/>
      <c r="H17" s="71"/>
      <c r="I17" s="72"/>
      <c r="J17" s="73"/>
      <c r="K17" s="73"/>
      <c r="L17" s="73"/>
      <c r="M17" s="73"/>
      <c r="N17" s="74"/>
      <c r="O17" s="73"/>
      <c r="P17" s="73"/>
      <c r="Q17" s="75"/>
      <c r="R17" s="76"/>
      <c r="S17" s="76"/>
      <c r="T17" s="76"/>
      <c r="U17" s="76"/>
    </row>
    <row r="18" spans="1:21" ht="81.75" customHeight="1" x14ac:dyDescent="0.2">
      <c r="A18" s="55" t="s">
        <v>354</v>
      </c>
      <c r="B18" s="56" t="s">
        <v>355</v>
      </c>
      <c r="C18" s="56" t="s">
        <v>356</v>
      </c>
      <c r="D18" s="56" t="s">
        <v>357</v>
      </c>
      <c r="E18" s="56" t="s">
        <v>358</v>
      </c>
      <c r="F18" s="77" t="s">
        <v>359</v>
      </c>
      <c r="G18" s="56" t="s">
        <v>360</v>
      </c>
      <c r="I18" s="78"/>
      <c r="J18" s="79"/>
      <c r="K18" s="79"/>
      <c r="L18" s="79"/>
      <c r="M18" s="79"/>
      <c r="N18" s="79"/>
      <c r="O18" s="79"/>
      <c r="P18" s="79"/>
    </row>
    <row r="19" spans="1:21" ht="45" customHeight="1" x14ac:dyDescent="0.2">
      <c r="A19" s="80" t="s">
        <v>7</v>
      </c>
      <c r="B19" s="81" t="s">
        <v>361</v>
      </c>
      <c r="C19" s="58">
        <v>8625816.4000000004</v>
      </c>
      <c r="D19" s="58">
        <v>149362</v>
      </c>
      <c r="E19" s="58">
        <v>929</v>
      </c>
      <c r="F19" s="82">
        <v>0.28239999999999998</v>
      </c>
      <c r="G19" s="83">
        <v>0.2802</v>
      </c>
      <c r="I19" s="84"/>
      <c r="J19" s="84"/>
      <c r="K19" s="84"/>
      <c r="L19" s="84"/>
      <c r="M19" s="84"/>
      <c r="N19" s="84"/>
      <c r="O19" s="84"/>
      <c r="P19" s="84"/>
    </row>
    <row r="20" spans="1:21" ht="45" customHeight="1" x14ac:dyDescent="0.2">
      <c r="A20" s="85" t="s">
        <v>75</v>
      </c>
      <c r="B20" s="86" t="s">
        <v>361</v>
      </c>
      <c r="C20" s="18">
        <v>4286030.8</v>
      </c>
      <c r="D20" s="18">
        <v>49538</v>
      </c>
      <c r="E20" s="18">
        <v>486</v>
      </c>
      <c r="F20" s="87">
        <v>0.14030000000000001</v>
      </c>
      <c r="G20" s="33">
        <v>0.13919999999999999</v>
      </c>
      <c r="I20" s="84"/>
      <c r="J20" s="84"/>
      <c r="K20" s="84"/>
      <c r="L20" s="84"/>
      <c r="M20" s="84"/>
      <c r="N20" s="84"/>
      <c r="O20" s="84"/>
      <c r="P20" s="88"/>
    </row>
    <row r="21" spans="1:21" ht="45" customHeight="1" x14ac:dyDescent="0.2">
      <c r="A21" s="80" t="s">
        <v>74</v>
      </c>
      <c r="B21" s="81" t="s">
        <v>361</v>
      </c>
      <c r="C21" s="58">
        <v>4261413.5999999996</v>
      </c>
      <c r="D21" s="58">
        <v>139582</v>
      </c>
      <c r="E21" s="58">
        <v>414</v>
      </c>
      <c r="F21" s="82">
        <v>0.13950000000000001</v>
      </c>
      <c r="G21" s="83">
        <v>0.1384</v>
      </c>
      <c r="I21" s="84"/>
      <c r="J21" s="84"/>
      <c r="K21" s="84"/>
      <c r="L21" s="84"/>
      <c r="M21" s="84"/>
      <c r="N21" s="84"/>
      <c r="O21" s="84"/>
      <c r="P21" s="88"/>
    </row>
    <row r="22" spans="1:21" ht="45" customHeight="1" x14ac:dyDescent="0.2">
      <c r="A22" s="85" t="s">
        <v>39</v>
      </c>
      <c r="B22" s="86" t="s">
        <v>361</v>
      </c>
      <c r="C22" s="18">
        <v>4098109</v>
      </c>
      <c r="D22" s="18">
        <v>11762</v>
      </c>
      <c r="E22" s="18">
        <v>356</v>
      </c>
      <c r="F22" s="87">
        <v>0.13420000000000001</v>
      </c>
      <c r="G22" s="33">
        <v>0.1331</v>
      </c>
      <c r="I22" s="84"/>
      <c r="J22" s="84"/>
      <c r="K22" s="84"/>
      <c r="L22" s="84"/>
      <c r="M22" s="84"/>
      <c r="N22" s="84"/>
      <c r="O22" s="84"/>
      <c r="P22" s="88"/>
    </row>
    <row r="23" spans="1:21" ht="45" customHeight="1" x14ac:dyDescent="0.2">
      <c r="A23" s="80" t="s">
        <v>77</v>
      </c>
      <c r="B23" s="81" t="s">
        <v>361</v>
      </c>
      <c r="C23" s="58">
        <v>3277661.9</v>
      </c>
      <c r="D23" s="58">
        <v>201801</v>
      </c>
      <c r="E23" s="58">
        <v>255</v>
      </c>
      <c r="F23" s="82">
        <v>0.10730000000000001</v>
      </c>
      <c r="G23" s="83">
        <v>0.1065</v>
      </c>
      <c r="I23" s="84"/>
      <c r="J23" s="84"/>
      <c r="K23" s="84"/>
      <c r="L23" s="84"/>
      <c r="M23" s="84"/>
      <c r="N23" s="84"/>
      <c r="O23" s="84"/>
      <c r="P23" s="88"/>
    </row>
    <row r="24" spans="1:21" ht="45" customHeight="1" x14ac:dyDescent="0.2">
      <c r="A24" s="85" t="s">
        <v>76</v>
      </c>
      <c r="B24" s="86" t="s">
        <v>414</v>
      </c>
      <c r="C24" s="18">
        <v>2389375</v>
      </c>
      <c r="D24" s="18">
        <v>10772</v>
      </c>
      <c r="E24" s="18">
        <v>411</v>
      </c>
      <c r="F24" s="87">
        <v>7.8200000000000006E-2</v>
      </c>
      <c r="G24" s="33">
        <v>7.7600000000000002E-2</v>
      </c>
      <c r="I24" s="84"/>
      <c r="J24" s="84"/>
      <c r="K24" s="84"/>
      <c r="L24" s="84"/>
      <c r="M24" s="84"/>
      <c r="N24" s="84"/>
      <c r="O24" s="84"/>
      <c r="P24" s="88"/>
    </row>
    <row r="25" spans="1:21" ht="45" customHeight="1" x14ac:dyDescent="0.2">
      <c r="A25" s="80" t="s">
        <v>40</v>
      </c>
      <c r="B25" s="81" t="s">
        <v>361</v>
      </c>
      <c r="C25" s="58">
        <v>2268709.4</v>
      </c>
      <c r="D25" s="58">
        <v>71862</v>
      </c>
      <c r="E25" s="58">
        <v>414</v>
      </c>
      <c r="F25" s="82">
        <v>7.4300000000000005E-2</v>
      </c>
      <c r="G25" s="83">
        <v>7.3700000000000002E-2</v>
      </c>
      <c r="I25" s="84"/>
      <c r="J25" s="84"/>
      <c r="K25" s="84"/>
      <c r="L25" s="84"/>
      <c r="M25" s="84"/>
      <c r="N25" s="84"/>
      <c r="O25" s="84"/>
      <c r="P25" s="88"/>
    </row>
    <row r="26" spans="1:21" ht="45" customHeight="1" x14ac:dyDescent="0.2">
      <c r="A26" s="85" t="s">
        <v>8</v>
      </c>
      <c r="B26" s="86" t="s">
        <v>361</v>
      </c>
      <c r="C26" s="18">
        <v>736631.35</v>
      </c>
      <c r="D26" s="18">
        <v>144597</v>
      </c>
      <c r="E26" s="18">
        <v>230</v>
      </c>
      <c r="F26" s="87">
        <v>2.41E-2</v>
      </c>
      <c r="G26" s="33">
        <v>2.3900000000000001E-2</v>
      </c>
      <c r="I26" s="84"/>
      <c r="J26" s="84"/>
      <c r="K26" s="84"/>
      <c r="L26" s="84"/>
      <c r="M26" s="84"/>
      <c r="N26" s="84"/>
      <c r="O26" s="84"/>
      <c r="P26" s="88"/>
    </row>
    <row r="27" spans="1:21" ht="45" customHeight="1" x14ac:dyDescent="0.2">
      <c r="A27" s="80" t="s">
        <v>101</v>
      </c>
      <c r="B27" s="81" t="s">
        <v>414</v>
      </c>
      <c r="C27" s="58">
        <v>288759.2</v>
      </c>
      <c r="D27" s="58">
        <v>16104</v>
      </c>
      <c r="E27" s="58">
        <v>75</v>
      </c>
      <c r="F27" s="82">
        <v>9.4999999999999998E-3</v>
      </c>
      <c r="G27" s="83">
        <v>9.4000000000000004E-3</v>
      </c>
      <c r="I27" s="84"/>
      <c r="J27" s="84"/>
      <c r="K27" s="84"/>
      <c r="L27" s="84"/>
      <c r="M27" s="84"/>
      <c r="N27" s="84"/>
      <c r="O27" s="84"/>
      <c r="P27" s="88"/>
    </row>
    <row r="28" spans="1:21" ht="45" customHeight="1" x14ac:dyDescent="0.2">
      <c r="A28" s="247" t="s">
        <v>93</v>
      </c>
      <c r="B28" s="132" t="s">
        <v>376</v>
      </c>
      <c r="C28" s="114">
        <v>176047.98</v>
      </c>
      <c r="D28" s="114">
        <v>83680</v>
      </c>
      <c r="E28" s="114">
        <v>120</v>
      </c>
      <c r="F28" s="248">
        <v>5.7999999999999996E-3</v>
      </c>
      <c r="G28" s="249">
        <v>5.7000000000000002E-3</v>
      </c>
      <c r="I28" s="84"/>
      <c r="J28" s="84"/>
      <c r="K28" s="84"/>
      <c r="L28" s="84"/>
      <c r="M28" s="84"/>
      <c r="N28" s="84"/>
      <c r="O28" s="84"/>
      <c r="P28" s="88"/>
    </row>
    <row r="29" spans="1:21" ht="50.1" customHeight="1" x14ac:dyDescent="0.2">
      <c r="A29" s="286" t="s">
        <v>436</v>
      </c>
      <c r="B29" s="286"/>
      <c r="C29" s="286"/>
      <c r="D29" s="286"/>
      <c r="E29" s="286"/>
      <c r="F29" s="286"/>
      <c r="G29" s="286"/>
      <c r="I29" s="84"/>
      <c r="J29" s="84"/>
      <c r="K29" s="84"/>
      <c r="L29" s="84"/>
      <c r="M29" s="84"/>
      <c r="N29" s="84"/>
      <c r="O29" s="84"/>
      <c r="P29" s="88"/>
    </row>
    <row r="30" spans="1:21" ht="78" customHeight="1" x14ac:dyDescent="0.2">
      <c r="A30" s="55" t="s">
        <v>354</v>
      </c>
      <c r="B30" s="56" t="s">
        <v>355</v>
      </c>
      <c r="C30" s="56" t="s">
        <v>362</v>
      </c>
      <c r="D30" s="56" t="s">
        <v>357</v>
      </c>
      <c r="E30" s="56" t="s">
        <v>358</v>
      </c>
      <c r="F30" s="77" t="s">
        <v>363</v>
      </c>
      <c r="G30" s="56" t="s">
        <v>360</v>
      </c>
      <c r="J30" s="93"/>
      <c r="K30" s="260" t="s">
        <v>364</v>
      </c>
      <c r="L30" s="260"/>
      <c r="M30" s="260"/>
    </row>
    <row r="31" spans="1:21" ht="39.950000000000003" customHeight="1" x14ac:dyDescent="0.2">
      <c r="A31" s="94" t="s">
        <v>238</v>
      </c>
      <c r="B31" s="81" t="s">
        <v>367</v>
      </c>
      <c r="C31" s="58">
        <v>119365</v>
      </c>
      <c r="D31" s="58">
        <v>115</v>
      </c>
      <c r="E31" s="58">
        <v>4</v>
      </c>
      <c r="F31" s="82">
        <v>0.47899999999999998</v>
      </c>
      <c r="G31" s="83">
        <v>3.8999999999999998E-3</v>
      </c>
      <c r="J31" s="95" t="s">
        <v>264</v>
      </c>
      <c r="K31" s="73" t="s">
        <v>368</v>
      </c>
      <c r="L31" s="73" t="s">
        <v>369</v>
      </c>
      <c r="M31" s="259" t="s">
        <v>301</v>
      </c>
      <c r="N31" s="259" t="s">
        <v>365</v>
      </c>
      <c r="O31" s="259" t="s">
        <v>366</v>
      </c>
      <c r="Q31" s="9"/>
    </row>
    <row r="32" spans="1:21" ht="39.950000000000003" customHeight="1" x14ac:dyDescent="0.2">
      <c r="A32" s="96" t="s">
        <v>265</v>
      </c>
      <c r="B32" s="86" t="s">
        <v>370</v>
      </c>
      <c r="C32" s="18">
        <v>109600</v>
      </c>
      <c r="D32" s="18">
        <v>108</v>
      </c>
      <c r="E32" s="18">
        <v>3</v>
      </c>
      <c r="F32" s="87">
        <v>0.43980000000000002</v>
      </c>
      <c r="G32" s="33">
        <v>3.5999999999999999E-3</v>
      </c>
      <c r="J32" s="97" t="s">
        <v>58</v>
      </c>
      <c r="K32" s="98">
        <f t="shared" ref="K32:O34" si="1">K44/10^6</f>
        <v>27.745246829999999</v>
      </c>
      <c r="L32" s="98">
        <f t="shared" si="1"/>
        <v>2.7955030399999998</v>
      </c>
      <c r="M32" s="98">
        <f t="shared" si="1"/>
        <v>0.24918826000000002</v>
      </c>
      <c r="N32" s="98">
        <f t="shared" si="1"/>
        <v>0</v>
      </c>
      <c r="O32" s="98">
        <f t="shared" si="1"/>
        <v>0</v>
      </c>
      <c r="Q32" s="9"/>
    </row>
    <row r="33" spans="1:17" ht="39.950000000000003" customHeight="1" x14ac:dyDescent="0.2">
      <c r="A33" s="89" t="s">
        <v>310</v>
      </c>
      <c r="B33" s="90" t="s">
        <v>370</v>
      </c>
      <c r="C33" s="22">
        <v>16000</v>
      </c>
      <c r="D33" s="22">
        <v>16</v>
      </c>
      <c r="E33" s="22">
        <v>3</v>
      </c>
      <c r="F33" s="91">
        <v>6.4199999999999993E-2</v>
      </c>
      <c r="G33" s="92">
        <v>5.0000000000000001E-4</v>
      </c>
      <c r="J33" s="97" t="s">
        <v>59</v>
      </c>
      <c r="K33" s="98">
        <f t="shared" si="1"/>
        <v>0</v>
      </c>
      <c r="L33" s="98">
        <f t="shared" si="1"/>
        <v>0</v>
      </c>
      <c r="M33" s="98">
        <f t="shared" si="1"/>
        <v>0</v>
      </c>
      <c r="N33" s="98">
        <f t="shared" si="1"/>
        <v>0</v>
      </c>
      <c r="O33" s="98">
        <f t="shared" si="1"/>
        <v>0</v>
      </c>
      <c r="Q33" s="9"/>
    </row>
    <row r="34" spans="1:17" ht="50.1" customHeight="1" x14ac:dyDescent="0.2">
      <c r="A34" s="271" t="s">
        <v>437</v>
      </c>
      <c r="B34" s="271"/>
      <c r="C34" s="271"/>
      <c r="D34" s="271"/>
      <c r="E34" s="271"/>
      <c r="F34" s="271"/>
      <c r="G34" s="271"/>
      <c r="J34" s="97" t="s">
        <v>60</v>
      </c>
      <c r="K34" s="98">
        <f t="shared" si="1"/>
        <v>0</v>
      </c>
      <c r="L34" s="98">
        <f t="shared" si="1"/>
        <v>0</v>
      </c>
      <c r="M34" s="98">
        <f t="shared" si="1"/>
        <v>0</v>
      </c>
      <c r="N34" s="98">
        <f t="shared" si="1"/>
        <v>0</v>
      </c>
      <c r="O34" s="98">
        <f t="shared" si="1"/>
        <v>0</v>
      </c>
      <c r="Q34" s="9"/>
    </row>
    <row r="35" spans="1:17" ht="21.75" x14ac:dyDescent="0.2">
      <c r="J35" s="97" t="s">
        <v>61</v>
      </c>
      <c r="K35" s="98">
        <f>K47/10^6</f>
        <v>0</v>
      </c>
      <c r="L35" s="98">
        <f t="shared" ref="L35:O36" si="2">L47/10^6</f>
        <v>0</v>
      </c>
      <c r="M35" s="98">
        <f t="shared" si="2"/>
        <v>0</v>
      </c>
      <c r="N35" s="98">
        <f t="shared" si="2"/>
        <v>0</v>
      </c>
      <c r="O35" s="98">
        <f t="shared" si="2"/>
        <v>0</v>
      </c>
      <c r="Q35" s="9"/>
    </row>
    <row r="36" spans="1:17" ht="21.75" x14ac:dyDescent="0.2">
      <c r="J36" s="97" t="s">
        <v>62</v>
      </c>
      <c r="K36" s="98">
        <f>K48/10^6</f>
        <v>0</v>
      </c>
      <c r="L36" s="98">
        <f t="shared" si="2"/>
        <v>0</v>
      </c>
      <c r="M36" s="98">
        <f t="shared" si="2"/>
        <v>0</v>
      </c>
      <c r="N36" s="98">
        <f t="shared" si="2"/>
        <v>0</v>
      </c>
      <c r="O36" s="98">
        <f t="shared" si="2"/>
        <v>0</v>
      </c>
      <c r="Q36" s="9"/>
    </row>
    <row r="37" spans="1:17" ht="21.75" x14ac:dyDescent="0.2">
      <c r="J37" s="97" t="s">
        <v>63</v>
      </c>
      <c r="K37" s="98">
        <f t="shared" ref="K37:O37" si="3">K49/10^6</f>
        <v>0</v>
      </c>
      <c r="L37" s="98">
        <f t="shared" si="3"/>
        <v>0</v>
      </c>
      <c r="M37" s="98">
        <f t="shared" si="3"/>
        <v>0</v>
      </c>
      <c r="N37" s="98">
        <f t="shared" si="3"/>
        <v>0</v>
      </c>
      <c r="O37" s="98">
        <f t="shared" si="3"/>
        <v>0</v>
      </c>
      <c r="Q37" s="9"/>
    </row>
    <row r="38" spans="1:17" ht="21.75" x14ac:dyDescent="0.2">
      <c r="J38" s="97" t="s">
        <v>64</v>
      </c>
      <c r="K38" s="98">
        <f t="shared" ref="K38:O43" si="4">K50/10^6</f>
        <v>0</v>
      </c>
      <c r="L38" s="98">
        <f t="shared" si="4"/>
        <v>0</v>
      </c>
      <c r="M38" s="98">
        <f t="shared" si="4"/>
        <v>0</v>
      </c>
      <c r="N38" s="98">
        <f t="shared" si="4"/>
        <v>0</v>
      </c>
      <c r="O38" s="98">
        <f t="shared" si="4"/>
        <v>0</v>
      </c>
      <c r="Q38" s="9"/>
    </row>
    <row r="39" spans="1:17" ht="21.75" x14ac:dyDescent="0.2">
      <c r="J39" s="97" t="s">
        <v>65</v>
      </c>
      <c r="K39" s="98">
        <f t="shared" si="4"/>
        <v>0</v>
      </c>
      <c r="L39" s="98">
        <f t="shared" si="4"/>
        <v>0</v>
      </c>
      <c r="M39" s="98">
        <f t="shared" si="4"/>
        <v>0</v>
      </c>
      <c r="N39" s="98">
        <f t="shared" si="4"/>
        <v>0</v>
      </c>
      <c r="O39" s="98">
        <f t="shared" si="4"/>
        <v>0</v>
      </c>
      <c r="Q39" s="9"/>
    </row>
    <row r="40" spans="1:17" ht="21.75" x14ac:dyDescent="0.2">
      <c r="J40" s="97" t="s">
        <v>66</v>
      </c>
      <c r="K40" s="98">
        <f t="shared" si="4"/>
        <v>0</v>
      </c>
      <c r="L40" s="98">
        <f t="shared" si="4"/>
        <v>0</v>
      </c>
      <c r="M40" s="98">
        <f t="shared" si="4"/>
        <v>0</v>
      </c>
      <c r="N40" s="98">
        <f t="shared" si="4"/>
        <v>0</v>
      </c>
      <c r="O40" s="98">
        <f t="shared" si="4"/>
        <v>0</v>
      </c>
      <c r="Q40" s="9"/>
    </row>
    <row r="41" spans="1:17" ht="21.75" x14ac:dyDescent="0.2">
      <c r="J41" s="97" t="s">
        <v>67</v>
      </c>
      <c r="K41" s="98">
        <f t="shared" si="4"/>
        <v>0</v>
      </c>
      <c r="L41" s="98">
        <f t="shared" si="4"/>
        <v>0</v>
      </c>
      <c r="M41" s="98">
        <f t="shared" si="4"/>
        <v>0</v>
      </c>
      <c r="N41" s="98">
        <f t="shared" si="4"/>
        <v>0</v>
      </c>
      <c r="O41" s="98">
        <f t="shared" si="4"/>
        <v>0</v>
      </c>
      <c r="Q41" s="9"/>
    </row>
    <row r="42" spans="1:17" ht="21.75" x14ac:dyDescent="0.2">
      <c r="J42" s="97" t="s">
        <v>68</v>
      </c>
      <c r="K42" s="98">
        <f t="shared" si="4"/>
        <v>0</v>
      </c>
      <c r="L42" s="98">
        <f t="shared" si="4"/>
        <v>0</v>
      </c>
      <c r="M42" s="98">
        <f t="shared" si="4"/>
        <v>0</v>
      </c>
      <c r="N42" s="98">
        <f t="shared" si="4"/>
        <v>0</v>
      </c>
      <c r="O42" s="98">
        <f t="shared" si="4"/>
        <v>0</v>
      </c>
      <c r="Q42" s="9"/>
    </row>
    <row r="43" spans="1:17" ht="21.75" x14ac:dyDescent="0.2">
      <c r="J43" s="97" t="s">
        <v>69</v>
      </c>
      <c r="K43" s="98">
        <f t="shared" si="4"/>
        <v>0</v>
      </c>
      <c r="L43" s="98">
        <f t="shared" si="4"/>
        <v>0</v>
      </c>
      <c r="M43" s="98">
        <f t="shared" si="4"/>
        <v>0</v>
      </c>
      <c r="N43" s="98">
        <f t="shared" si="4"/>
        <v>0</v>
      </c>
      <c r="O43" s="98">
        <f t="shared" si="4"/>
        <v>0</v>
      </c>
      <c r="Q43" s="9"/>
    </row>
    <row r="44" spans="1:17" x14ac:dyDescent="0.2">
      <c r="J44" s="99" t="s">
        <v>438</v>
      </c>
      <c r="K44" s="50">
        <v>27745246.829999998</v>
      </c>
      <c r="L44" s="50">
        <v>2795503.04</v>
      </c>
      <c r="M44" s="50">
        <v>249188.26</v>
      </c>
      <c r="N44" s="50">
        <v>0</v>
      </c>
      <c r="O44" s="50">
        <v>0</v>
      </c>
      <c r="Q44" s="9"/>
    </row>
    <row r="45" spans="1:17" x14ac:dyDescent="0.2">
      <c r="J45" s="54" t="s">
        <v>439</v>
      </c>
      <c r="K45" s="50"/>
      <c r="L45" s="50"/>
      <c r="M45" s="50"/>
      <c r="N45" s="50"/>
      <c r="O45" s="50"/>
      <c r="Q45" s="9"/>
    </row>
    <row r="46" spans="1:17" x14ac:dyDescent="0.2">
      <c r="J46" s="54" t="s">
        <v>440</v>
      </c>
      <c r="Q46" s="9"/>
    </row>
    <row r="47" spans="1:17" x14ac:dyDescent="0.2">
      <c r="J47" s="100" t="s">
        <v>441</v>
      </c>
      <c r="Q47" s="9"/>
    </row>
    <row r="48" spans="1:17" x14ac:dyDescent="0.2">
      <c r="J48" s="54" t="s">
        <v>442</v>
      </c>
      <c r="Q48" s="9"/>
    </row>
    <row r="49" spans="10:17" x14ac:dyDescent="0.2">
      <c r="J49" s="54" t="s">
        <v>443</v>
      </c>
      <c r="Q49" s="9"/>
    </row>
    <row r="50" spans="10:17" x14ac:dyDescent="0.2">
      <c r="J50" s="54" t="s">
        <v>444</v>
      </c>
      <c r="Q50" s="9"/>
    </row>
    <row r="51" spans="10:17" x14ac:dyDescent="0.2">
      <c r="J51" s="54" t="s">
        <v>445</v>
      </c>
      <c r="Q51" s="9"/>
    </row>
    <row r="52" spans="10:17" x14ac:dyDescent="0.2">
      <c r="J52" s="100" t="s">
        <v>446</v>
      </c>
      <c r="Q52" s="9"/>
    </row>
    <row r="53" spans="10:17" x14ac:dyDescent="0.2">
      <c r="J53" s="54" t="s">
        <v>447</v>
      </c>
      <c r="Q53" s="9"/>
    </row>
    <row r="54" spans="10:17" x14ac:dyDescent="0.2">
      <c r="J54" s="101" t="s">
        <v>448</v>
      </c>
      <c r="Q54" s="9"/>
    </row>
    <row r="55" spans="10:17" x14ac:dyDescent="0.2">
      <c r="J55" s="100" t="s">
        <v>449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61"/>
  <sheetViews>
    <sheetView tabSelected="1" view="pageBreakPreview" zoomScale="70" zoomScaleNormal="90" zoomScaleSheetLayoutView="70" workbookViewId="0">
      <selection activeCell="G54" sqref="G54"/>
    </sheetView>
  </sheetViews>
  <sheetFormatPr defaultRowHeight="15" x14ac:dyDescent="0.2"/>
  <cols>
    <col min="1" max="1" width="42.85546875" style="111" bestFit="1" customWidth="1"/>
    <col min="2" max="2" width="16.28515625" style="111" bestFit="1" customWidth="1"/>
    <col min="3" max="3" width="20.7109375" style="111" customWidth="1"/>
    <col min="4" max="4" width="20.7109375" style="195" customWidth="1"/>
    <col min="5" max="9" width="20.7109375" style="187" customWidth="1"/>
    <col min="10" max="16384" width="9.140625" style="111"/>
  </cols>
  <sheetData>
    <row r="1" spans="1:16" ht="99.95" customHeight="1" x14ac:dyDescent="0.2">
      <c r="A1" s="293"/>
      <c r="B1" s="293"/>
      <c r="C1" s="293"/>
      <c r="D1" s="293"/>
      <c r="E1" s="293"/>
      <c r="F1" s="293"/>
      <c r="G1" s="293"/>
      <c r="H1" s="293"/>
      <c r="I1" s="293"/>
      <c r="J1" s="177"/>
      <c r="K1" s="178"/>
      <c r="O1" s="179"/>
      <c r="P1" s="179"/>
    </row>
    <row r="2" spans="1:16" s="183" customFormat="1" ht="45" customHeight="1" x14ac:dyDescent="0.2">
      <c r="A2" s="297" t="s">
        <v>389</v>
      </c>
      <c r="B2" s="297"/>
      <c r="C2" s="180"/>
      <c r="D2" s="150"/>
      <c r="E2" s="151"/>
      <c r="F2" s="151"/>
      <c r="G2" s="151"/>
      <c r="H2" s="151"/>
      <c r="I2" s="152"/>
      <c r="J2" s="152"/>
      <c r="K2" s="181"/>
      <c r="L2" s="182"/>
      <c r="M2" s="182"/>
      <c r="N2" s="182"/>
      <c r="O2" s="182"/>
      <c r="P2" s="182"/>
    </row>
    <row r="3" spans="1:16" ht="120" customHeight="1" x14ac:dyDescent="0.2">
      <c r="A3" s="55" t="s">
        <v>354</v>
      </c>
      <c r="B3" s="56" t="s">
        <v>384</v>
      </c>
      <c r="C3" s="56" t="s">
        <v>55</v>
      </c>
      <c r="D3" s="154" t="s">
        <v>466</v>
      </c>
      <c r="E3" s="155" t="s">
        <v>467</v>
      </c>
      <c r="F3" s="155" t="s">
        <v>468</v>
      </c>
      <c r="G3" s="155" t="s">
        <v>385</v>
      </c>
      <c r="H3" s="155" t="s">
        <v>357</v>
      </c>
      <c r="I3" s="155" t="s">
        <v>386</v>
      </c>
    </row>
    <row r="4" spans="1:16" ht="17.100000000000001" customHeight="1" x14ac:dyDescent="0.2">
      <c r="A4" s="80" t="s">
        <v>7</v>
      </c>
      <c r="B4" s="80" t="s">
        <v>79</v>
      </c>
      <c r="C4" s="80" t="s">
        <v>80</v>
      </c>
      <c r="D4" s="156">
        <v>58.6</v>
      </c>
      <c r="E4" s="58">
        <v>32793448</v>
      </c>
      <c r="F4" s="58">
        <v>1921696052.8</v>
      </c>
      <c r="G4" s="58">
        <v>8625816.4000000004</v>
      </c>
      <c r="H4" s="58">
        <v>149362</v>
      </c>
      <c r="I4" s="58">
        <v>929</v>
      </c>
      <c r="K4" s="184"/>
    </row>
    <row r="5" spans="1:16" ht="17.100000000000001" customHeight="1" x14ac:dyDescent="0.2">
      <c r="A5" s="85" t="s">
        <v>75</v>
      </c>
      <c r="B5" s="85" t="s">
        <v>83</v>
      </c>
      <c r="C5" s="85" t="s">
        <v>84</v>
      </c>
      <c r="D5" s="31">
        <v>87</v>
      </c>
      <c r="E5" s="18">
        <v>6535478</v>
      </c>
      <c r="F5" s="18">
        <v>568586586</v>
      </c>
      <c r="G5" s="18">
        <v>4286030.8</v>
      </c>
      <c r="H5" s="18">
        <v>49538</v>
      </c>
      <c r="I5" s="18">
        <v>486</v>
      </c>
      <c r="K5" s="184"/>
    </row>
    <row r="6" spans="1:16" ht="17.100000000000001" customHeight="1" x14ac:dyDescent="0.2">
      <c r="A6" s="166" t="s">
        <v>74</v>
      </c>
      <c r="B6" s="166" t="s">
        <v>81</v>
      </c>
      <c r="C6" s="166" t="s">
        <v>82</v>
      </c>
      <c r="D6" s="35">
        <v>31.6</v>
      </c>
      <c r="E6" s="20">
        <v>22735148</v>
      </c>
      <c r="F6" s="20">
        <v>718430676.79999995</v>
      </c>
      <c r="G6" s="20">
        <v>4261413.5999999996</v>
      </c>
      <c r="H6" s="20">
        <v>139582</v>
      </c>
      <c r="I6" s="20">
        <v>414</v>
      </c>
      <c r="K6" s="184"/>
    </row>
    <row r="7" spans="1:16" ht="17.100000000000001" customHeight="1" x14ac:dyDescent="0.2">
      <c r="A7" s="85" t="s">
        <v>39</v>
      </c>
      <c r="B7" s="85" t="s">
        <v>85</v>
      </c>
      <c r="C7" s="85" t="s">
        <v>86</v>
      </c>
      <c r="D7" s="31">
        <v>353</v>
      </c>
      <c r="E7" s="18">
        <v>2086301</v>
      </c>
      <c r="F7" s="18">
        <v>736464253</v>
      </c>
      <c r="G7" s="18">
        <v>4098109</v>
      </c>
      <c r="H7" s="18">
        <v>11762</v>
      </c>
      <c r="I7" s="18">
        <v>356</v>
      </c>
      <c r="K7" s="184"/>
    </row>
    <row r="8" spans="1:16" ht="17.100000000000001" customHeight="1" x14ac:dyDescent="0.2">
      <c r="A8" s="166" t="s">
        <v>77</v>
      </c>
      <c r="B8" s="166" t="s">
        <v>89</v>
      </c>
      <c r="C8" s="166" t="s">
        <v>90</v>
      </c>
      <c r="D8" s="35">
        <v>16.600000000000001</v>
      </c>
      <c r="E8" s="20">
        <v>17219662</v>
      </c>
      <c r="F8" s="20">
        <v>285846389.19999999</v>
      </c>
      <c r="G8" s="20">
        <v>3277661.9</v>
      </c>
      <c r="H8" s="20">
        <v>201801</v>
      </c>
      <c r="I8" s="20">
        <v>255</v>
      </c>
      <c r="K8" s="184"/>
    </row>
    <row r="9" spans="1:16" ht="17.100000000000001" customHeight="1" x14ac:dyDescent="0.2">
      <c r="A9" s="85" t="s">
        <v>40</v>
      </c>
      <c r="B9" s="85" t="s">
        <v>91</v>
      </c>
      <c r="C9" s="85" t="s">
        <v>92</v>
      </c>
      <c r="D9" s="31">
        <v>33</v>
      </c>
      <c r="E9" s="18">
        <v>14000000</v>
      </c>
      <c r="F9" s="18">
        <v>462000000</v>
      </c>
      <c r="G9" s="18">
        <v>2268709.4</v>
      </c>
      <c r="H9" s="18">
        <v>71862</v>
      </c>
      <c r="I9" s="18">
        <v>414</v>
      </c>
      <c r="K9" s="184"/>
    </row>
    <row r="10" spans="1:16" ht="17.100000000000001" customHeight="1" x14ac:dyDescent="0.2">
      <c r="A10" s="166" t="s">
        <v>8</v>
      </c>
      <c r="B10" s="166" t="s">
        <v>87</v>
      </c>
      <c r="C10" s="166" t="s">
        <v>88</v>
      </c>
      <c r="D10" s="35">
        <v>4.8499999999999996</v>
      </c>
      <c r="E10" s="20">
        <v>24424613</v>
      </c>
      <c r="F10" s="20">
        <v>118459373.05</v>
      </c>
      <c r="G10" s="20">
        <v>736631.35</v>
      </c>
      <c r="H10" s="20">
        <v>144597</v>
      </c>
      <c r="I10" s="20">
        <v>230</v>
      </c>
      <c r="K10" s="184"/>
    </row>
    <row r="11" spans="1:16" ht="17.100000000000001" customHeight="1" x14ac:dyDescent="0.2">
      <c r="A11" s="85" t="s">
        <v>93</v>
      </c>
      <c r="B11" s="85" t="s">
        <v>94</v>
      </c>
      <c r="C11" s="157" t="s">
        <v>95</v>
      </c>
      <c r="D11" s="158">
        <v>2.06</v>
      </c>
      <c r="E11" s="159">
        <v>16830838</v>
      </c>
      <c r="F11" s="159">
        <v>34671526.280000001</v>
      </c>
      <c r="G11" s="159">
        <v>176047.98</v>
      </c>
      <c r="H11" s="159">
        <v>83680</v>
      </c>
      <c r="I11" s="159">
        <v>120</v>
      </c>
      <c r="K11" s="184"/>
    </row>
    <row r="12" spans="1:16" ht="17.100000000000001" customHeight="1" x14ac:dyDescent="0.2">
      <c r="A12" s="175" t="s">
        <v>41</v>
      </c>
      <c r="B12" s="175" t="s">
        <v>96</v>
      </c>
      <c r="C12" s="255" t="s">
        <v>97</v>
      </c>
      <c r="D12" s="256">
        <v>29</v>
      </c>
      <c r="E12" s="257">
        <v>6090943</v>
      </c>
      <c r="F12" s="257">
        <v>176637347</v>
      </c>
      <c r="G12" s="257">
        <v>14826.4</v>
      </c>
      <c r="H12" s="22">
        <v>555</v>
      </c>
      <c r="I12" s="22">
        <v>21</v>
      </c>
      <c r="K12" s="184"/>
    </row>
    <row r="13" spans="1:16" ht="35.1" customHeight="1" x14ac:dyDescent="0.2">
      <c r="A13" s="169" t="s">
        <v>353</v>
      </c>
      <c r="B13" s="169"/>
      <c r="C13" s="169"/>
      <c r="D13" s="170"/>
      <c r="E13" s="171"/>
      <c r="F13" s="172">
        <f>SUM(F4:F12)</f>
        <v>5022792204.1300001</v>
      </c>
      <c r="G13" s="172">
        <f>SUM(G4:G12)</f>
        <v>27745246.829999994</v>
      </c>
      <c r="H13" s="172">
        <f>SUM(H4:H12)</f>
        <v>852739</v>
      </c>
      <c r="I13" s="172">
        <f>SUM(I4:I12)</f>
        <v>3225</v>
      </c>
      <c r="K13" s="184"/>
    </row>
    <row r="14" spans="1:16" x14ac:dyDescent="0.2">
      <c r="A14" s="185"/>
      <c r="B14" s="185"/>
      <c r="C14" s="185"/>
      <c r="D14" s="186"/>
      <c r="E14" s="178"/>
      <c r="F14" s="178"/>
      <c r="G14" s="178"/>
      <c r="H14" s="178"/>
      <c r="K14" s="184"/>
      <c r="L14" s="179"/>
      <c r="M14" s="179"/>
      <c r="N14" s="179"/>
      <c r="O14" s="179"/>
      <c r="P14" s="179"/>
    </row>
    <row r="15" spans="1:16" s="183" customFormat="1" ht="45" customHeight="1" x14ac:dyDescent="0.2">
      <c r="A15" s="296" t="s">
        <v>390</v>
      </c>
      <c r="B15" s="296"/>
      <c r="C15" s="188"/>
      <c r="D15" s="189"/>
      <c r="E15" s="190"/>
      <c r="F15" s="190"/>
      <c r="G15" s="152"/>
      <c r="H15" s="152"/>
      <c r="I15" s="191"/>
      <c r="K15" s="152"/>
      <c r="L15" s="182"/>
      <c r="M15" s="182"/>
      <c r="N15" s="182"/>
      <c r="O15" s="182"/>
      <c r="P15" s="182"/>
    </row>
    <row r="16" spans="1:16" ht="120" customHeight="1" x14ac:dyDescent="0.2">
      <c r="A16" s="153" t="s">
        <v>354</v>
      </c>
      <c r="B16" s="56" t="s">
        <v>384</v>
      </c>
      <c r="C16" s="56" t="s">
        <v>55</v>
      </c>
      <c r="D16" s="154" t="s">
        <v>466</v>
      </c>
      <c r="E16" s="155" t="s">
        <v>467</v>
      </c>
      <c r="F16" s="155" t="s">
        <v>468</v>
      </c>
      <c r="G16" s="155" t="s">
        <v>385</v>
      </c>
      <c r="H16" s="155" t="s">
        <v>357</v>
      </c>
      <c r="I16" s="155" t="s">
        <v>386</v>
      </c>
      <c r="K16" s="184"/>
      <c r="L16" s="179"/>
      <c r="M16" s="179"/>
      <c r="N16" s="179"/>
      <c r="O16" s="179"/>
      <c r="P16" s="179"/>
    </row>
    <row r="17" spans="1:16" ht="17.100000000000001" customHeight="1" x14ac:dyDescent="0.2">
      <c r="A17" s="80" t="s">
        <v>76</v>
      </c>
      <c r="B17" s="80" t="s">
        <v>122</v>
      </c>
      <c r="C17" s="80" t="s">
        <v>123</v>
      </c>
      <c r="D17" s="156">
        <v>215</v>
      </c>
      <c r="E17" s="58">
        <v>814626</v>
      </c>
      <c r="F17" s="58">
        <v>175144590</v>
      </c>
      <c r="G17" s="58">
        <v>2389375</v>
      </c>
      <c r="H17" s="58">
        <v>10772</v>
      </c>
      <c r="I17" s="58">
        <v>411</v>
      </c>
      <c r="K17" s="184"/>
      <c r="L17" s="179"/>
      <c r="M17" s="179"/>
      <c r="N17" s="179"/>
      <c r="O17" s="179"/>
      <c r="P17" s="179"/>
    </row>
    <row r="18" spans="1:16" ht="17.100000000000001" customHeight="1" x14ac:dyDescent="0.2">
      <c r="A18" s="85" t="s">
        <v>101</v>
      </c>
      <c r="B18" s="85" t="s">
        <v>102</v>
      </c>
      <c r="C18" s="85" t="s">
        <v>103</v>
      </c>
      <c r="D18" s="31">
        <v>17.7</v>
      </c>
      <c r="E18" s="18">
        <v>2838414</v>
      </c>
      <c r="F18" s="18">
        <v>50239927.799999997</v>
      </c>
      <c r="G18" s="18">
        <v>288759.2</v>
      </c>
      <c r="H18" s="18">
        <v>16104</v>
      </c>
      <c r="I18" s="18">
        <v>75</v>
      </c>
      <c r="K18" s="184"/>
      <c r="L18" s="179"/>
      <c r="M18" s="179"/>
      <c r="N18" s="179"/>
      <c r="O18" s="179"/>
      <c r="P18" s="179"/>
    </row>
    <row r="19" spans="1:16" ht="17.100000000000001" customHeight="1" x14ac:dyDescent="0.2">
      <c r="A19" s="166" t="s">
        <v>98</v>
      </c>
      <c r="B19" s="166" t="s">
        <v>99</v>
      </c>
      <c r="C19" s="166" t="s">
        <v>100</v>
      </c>
      <c r="D19" s="35">
        <v>540</v>
      </c>
      <c r="E19" s="20">
        <v>100919</v>
      </c>
      <c r="F19" s="20">
        <v>54496260</v>
      </c>
      <c r="G19" s="20">
        <v>55575</v>
      </c>
      <c r="H19" s="20">
        <v>106</v>
      </c>
      <c r="I19" s="20">
        <v>21</v>
      </c>
      <c r="K19" s="184"/>
      <c r="L19" s="179"/>
      <c r="M19" s="179"/>
      <c r="N19" s="179"/>
      <c r="O19" s="179"/>
      <c r="P19" s="179"/>
    </row>
    <row r="20" spans="1:16" ht="17.100000000000001" customHeight="1" x14ac:dyDescent="0.2">
      <c r="A20" s="85" t="s">
        <v>127</v>
      </c>
      <c r="B20" s="85" t="s">
        <v>128</v>
      </c>
      <c r="C20" s="85" t="s">
        <v>129</v>
      </c>
      <c r="D20" s="31">
        <v>2.72</v>
      </c>
      <c r="E20" s="18">
        <v>2120401</v>
      </c>
      <c r="F20" s="18">
        <v>5767490.7199999997</v>
      </c>
      <c r="G20" s="18">
        <v>22364.560000000001</v>
      </c>
      <c r="H20" s="18">
        <v>7991</v>
      </c>
      <c r="I20" s="18">
        <v>30</v>
      </c>
      <c r="K20" s="184"/>
      <c r="L20" s="179"/>
      <c r="M20" s="179"/>
      <c r="N20" s="179"/>
      <c r="O20" s="179"/>
      <c r="P20" s="179"/>
    </row>
    <row r="21" spans="1:16" ht="17.100000000000001" customHeight="1" x14ac:dyDescent="0.2">
      <c r="A21" s="166" t="s">
        <v>130</v>
      </c>
      <c r="B21" s="166" t="s">
        <v>131</v>
      </c>
      <c r="C21" s="166" t="s">
        <v>132</v>
      </c>
      <c r="D21" s="35">
        <v>16</v>
      </c>
      <c r="E21" s="20">
        <v>1793869</v>
      </c>
      <c r="F21" s="20">
        <v>28701904</v>
      </c>
      <c r="G21" s="20">
        <v>12903.7</v>
      </c>
      <c r="H21" s="20">
        <v>800</v>
      </c>
      <c r="I21" s="20">
        <v>16</v>
      </c>
      <c r="K21" s="184"/>
      <c r="L21" s="179"/>
      <c r="M21" s="179"/>
      <c r="N21" s="179"/>
      <c r="O21" s="179"/>
      <c r="P21" s="179"/>
    </row>
    <row r="22" spans="1:16" ht="17.100000000000001" customHeight="1" x14ac:dyDescent="0.2">
      <c r="A22" s="85" t="s">
        <v>104</v>
      </c>
      <c r="B22" s="85" t="s">
        <v>105</v>
      </c>
      <c r="C22" s="85" t="s">
        <v>106</v>
      </c>
      <c r="D22" s="31">
        <v>39.200000000000003</v>
      </c>
      <c r="E22" s="18">
        <v>497022</v>
      </c>
      <c r="F22" s="18">
        <v>19483262.399999999</v>
      </c>
      <c r="G22" s="18">
        <v>5403.8</v>
      </c>
      <c r="H22" s="18">
        <v>143</v>
      </c>
      <c r="I22" s="18">
        <v>11</v>
      </c>
      <c r="K22" s="179"/>
      <c r="L22" s="179"/>
      <c r="M22" s="179"/>
      <c r="N22" s="179"/>
      <c r="O22" s="179"/>
      <c r="P22" s="179"/>
    </row>
    <row r="23" spans="1:16" ht="17.100000000000001" customHeight="1" x14ac:dyDescent="0.2">
      <c r="A23" s="166" t="s">
        <v>110</v>
      </c>
      <c r="B23" s="166" t="s">
        <v>111</v>
      </c>
      <c r="C23" s="166" t="s">
        <v>112</v>
      </c>
      <c r="D23" s="35">
        <v>3.9</v>
      </c>
      <c r="E23" s="20">
        <v>3447901</v>
      </c>
      <c r="F23" s="20">
        <v>13446813.9</v>
      </c>
      <c r="G23" s="20">
        <v>4293.8999999999996</v>
      </c>
      <c r="H23" s="20">
        <v>1101</v>
      </c>
      <c r="I23" s="20">
        <v>6</v>
      </c>
      <c r="K23" s="179"/>
      <c r="L23" s="179"/>
      <c r="M23" s="179"/>
      <c r="N23" s="179"/>
      <c r="O23" s="179"/>
      <c r="P23" s="179"/>
    </row>
    <row r="24" spans="1:16" ht="17.100000000000001" customHeight="1" x14ac:dyDescent="0.2">
      <c r="A24" s="85" t="s">
        <v>136</v>
      </c>
      <c r="B24" s="85" t="s">
        <v>137</v>
      </c>
      <c r="C24" s="85" t="s">
        <v>138</v>
      </c>
      <c r="D24" s="31">
        <v>5.05</v>
      </c>
      <c r="E24" s="18">
        <v>1254960</v>
      </c>
      <c r="F24" s="18">
        <v>6337548</v>
      </c>
      <c r="G24" s="18">
        <v>4115.45</v>
      </c>
      <c r="H24" s="18">
        <v>809</v>
      </c>
      <c r="I24" s="18">
        <v>5</v>
      </c>
    </row>
    <row r="25" spans="1:16" ht="17.100000000000001" customHeight="1" x14ac:dyDescent="0.2">
      <c r="A25" s="166" t="s">
        <v>133</v>
      </c>
      <c r="B25" s="166" t="s">
        <v>134</v>
      </c>
      <c r="C25" s="166" t="s">
        <v>135</v>
      </c>
      <c r="D25" s="35">
        <v>53</v>
      </c>
      <c r="E25" s="20">
        <v>200000</v>
      </c>
      <c r="F25" s="20">
        <v>10600000</v>
      </c>
      <c r="G25" s="20">
        <v>2475</v>
      </c>
      <c r="H25" s="20">
        <v>46</v>
      </c>
      <c r="I25" s="20">
        <v>3</v>
      </c>
    </row>
    <row r="26" spans="1:16" ht="17.100000000000001" customHeight="1" x14ac:dyDescent="0.2">
      <c r="A26" s="85" t="s">
        <v>139</v>
      </c>
      <c r="B26" s="85" t="s">
        <v>140</v>
      </c>
      <c r="C26" s="85" t="s">
        <v>141</v>
      </c>
      <c r="D26" s="31">
        <v>7.3</v>
      </c>
      <c r="E26" s="18">
        <v>2675640</v>
      </c>
      <c r="F26" s="18">
        <v>19532172</v>
      </c>
      <c r="G26" s="18">
        <v>2466.3000000000002</v>
      </c>
      <c r="H26" s="18">
        <v>346</v>
      </c>
      <c r="I26" s="18">
        <v>27</v>
      </c>
    </row>
    <row r="27" spans="1:16" ht="17.100000000000001" customHeight="1" x14ac:dyDescent="0.2">
      <c r="A27" s="166" t="s">
        <v>151</v>
      </c>
      <c r="B27" s="166" t="s">
        <v>152</v>
      </c>
      <c r="C27" s="166" t="s">
        <v>153</v>
      </c>
      <c r="D27" s="35">
        <v>0.77</v>
      </c>
      <c r="E27" s="20">
        <v>3909878</v>
      </c>
      <c r="F27" s="20">
        <v>3010606.06</v>
      </c>
      <c r="G27" s="20">
        <v>2325.4299999999998</v>
      </c>
      <c r="H27" s="20">
        <v>3172</v>
      </c>
      <c r="I27" s="20">
        <v>36</v>
      </c>
    </row>
    <row r="28" spans="1:16" ht="17.100000000000001" customHeight="1" x14ac:dyDescent="0.2">
      <c r="A28" s="85" t="s">
        <v>163</v>
      </c>
      <c r="B28" s="85" t="s">
        <v>164</v>
      </c>
      <c r="C28" s="85" t="s">
        <v>165</v>
      </c>
      <c r="D28" s="31">
        <v>16</v>
      </c>
      <c r="E28" s="18">
        <v>953795</v>
      </c>
      <c r="F28" s="18">
        <v>15260720</v>
      </c>
      <c r="G28" s="18">
        <v>1920</v>
      </c>
      <c r="H28" s="18">
        <v>120</v>
      </c>
      <c r="I28" s="18">
        <v>2</v>
      </c>
    </row>
    <row r="29" spans="1:16" ht="17.100000000000001" customHeight="1" x14ac:dyDescent="0.2">
      <c r="A29" s="166" t="s">
        <v>71</v>
      </c>
      <c r="B29" s="166" t="s">
        <v>72</v>
      </c>
      <c r="C29" s="166" t="s">
        <v>166</v>
      </c>
      <c r="D29" s="35">
        <v>20.399999999999999</v>
      </c>
      <c r="E29" s="20">
        <v>202437</v>
      </c>
      <c r="F29" s="20">
        <v>4129714.8</v>
      </c>
      <c r="G29" s="20">
        <v>1338</v>
      </c>
      <c r="H29" s="20">
        <v>70</v>
      </c>
      <c r="I29" s="20">
        <v>2</v>
      </c>
      <c r="K29" s="177"/>
      <c r="L29" s="179"/>
      <c r="M29" s="179"/>
      <c r="N29" s="179"/>
      <c r="O29" s="179"/>
      <c r="P29" s="179"/>
    </row>
    <row r="30" spans="1:16" ht="17.100000000000001" customHeight="1" x14ac:dyDescent="0.2">
      <c r="A30" s="85" t="s">
        <v>142</v>
      </c>
      <c r="B30" s="85" t="s">
        <v>143</v>
      </c>
      <c r="C30" s="85" t="s">
        <v>144</v>
      </c>
      <c r="D30" s="31">
        <v>75.5</v>
      </c>
      <c r="E30" s="18">
        <v>186436</v>
      </c>
      <c r="F30" s="18">
        <v>14075918</v>
      </c>
      <c r="G30" s="18">
        <v>980.5</v>
      </c>
      <c r="H30" s="18">
        <v>13</v>
      </c>
      <c r="I30" s="18">
        <v>3</v>
      </c>
    </row>
    <row r="31" spans="1:16" ht="17.100000000000001" customHeight="1" x14ac:dyDescent="0.2">
      <c r="A31" s="166" t="s">
        <v>160</v>
      </c>
      <c r="B31" s="166" t="s">
        <v>161</v>
      </c>
      <c r="C31" s="166" t="s">
        <v>162</v>
      </c>
      <c r="D31" s="35">
        <v>3</v>
      </c>
      <c r="E31" s="20">
        <v>712410</v>
      </c>
      <c r="F31" s="20">
        <v>2137230</v>
      </c>
      <c r="G31" s="20">
        <v>849</v>
      </c>
      <c r="H31" s="20">
        <v>283</v>
      </c>
      <c r="I31" s="20">
        <v>1</v>
      </c>
    </row>
    <row r="32" spans="1:16" ht="17.100000000000001" customHeight="1" x14ac:dyDescent="0.2">
      <c r="A32" s="85" t="s">
        <v>145</v>
      </c>
      <c r="B32" s="85" t="s">
        <v>146</v>
      </c>
      <c r="C32" s="85" t="s">
        <v>147</v>
      </c>
      <c r="D32" s="31">
        <v>0.38</v>
      </c>
      <c r="E32" s="18">
        <v>4282596</v>
      </c>
      <c r="F32" s="18">
        <v>1627386.48</v>
      </c>
      <c r="G32" s="18">
        <v>201.4</v>
      </c>
      <c r="H32" s="18">
        <v>530</v>
      </c>
      <c r="I32" s="18">
        <v>3</v>
      </c>
    </row>
    <row r="33" spans="1:18" ht="17.100000000000001" customHeight="1" x14ac:dyDescent="0.2">
      <c r="A33" s="166" t="s">
        <v>154</v>
      </c>
      <c r="B33" s="166" t="s">
        <v>155</v>
      </c>
      <c r="C33" s="166" t="s">
        <v>156</v>
      </c>
      <c r="D33" s="35">
        <v>0.6</v>
      </c>
      <c r="E33" s="20">
        <v>3932515</v>
      </c>
      <c r="F33" s="20">
        <v>2359509</v>
      </c>
      <c r="G33" s="20">
        <v>126.8</v>
      </c>
      <c r="H33" s="20">
        <v>178</v>
      </c>
      <c r="I33" s="20">
        <v>3</v>
      </c>
    </row>
    <row r="34" spans="1:18" ht="17.100000000000001" customHeight="1" x14ac:dyDescent="0.2">
      <c r="A34" s="85" t="s">
        <v>148</v>
      </c>
      <c r="B34" s="85" t="s">
        <v>149</v>
      </c>
      <c r="C34" s="85" t="s">
        <v>150</v>
      </c>
      <c r="D34" s="31">
        <v>3</v>
      </c>
      <c r="E34" s="18">
        <v>692542</v>
      </c>
      <c r="F34" s="18">
        <v>2077626</v>
      </c>
      <c r="G34" s="18">
        <v>30</v>
      </c>
      <c r="H34" s="18">
        <v>10</v>
      </c>
      <c r="I34" s="18">
        <v>1</v>
      </c>
    </row>
    <row r="35" spans="1:18" ht="17.100000000000001" customHeight="1" x14ac:dyDescent="0.2">
      <c r="A35" s="166" t="s">
        <v>116</v>
      </c>
      <c r="B35" s="166" t="s">
        <v>117</v>
      </c>
      <c r="C35" s="166" t="s">
        <v>118</v>
      </c>
      <c r="D35" s="35">
        <v>1.2</v>
      </c>
      <c r="E35" s="20">
        <v>491393</v>
      </c>
      <c r="F35" s="20">
        <v>589671.6</v>
      </c>
      <c r="G35" s="20">
        <v>0</v>
      </c>
      <c r="H35" s="20">
        <v>0</v>
      </c>
      <c r="I35" s="20">
        <v>0</v>
      </c>
    </row>
    <row r="36" spans="1:18" ht="17.100000000000001" customHeight="1" x14ac:dyDescent="0.2">
      <c r="A36" s="85" t="s">
        <v>107</v>
      </c>
      <c r="B36" s="85" t="s">
        <v>108</v>
      </c>
      <c r="C36" s="85" t="s">
        <v>109</v>
      </c>
      <c r="D36" s="31">
        <v>0.03</v>
      </c>
      <c r="E36" s="18">
        <v>5180000</v>
      </c>
      <c r="F36" s="18">
        <v>129500</v>
      </c>
      <c r="G36" s="18">
        <v>0</v>
      </c>
      <c r="H36" s="18">
        <v>0</v>
      </c>
      <c r="I36" s="18">
        <v>0</v>
      </c>
      <c r="K36" s="152"/>
    </row>
    <row r="37" spans="1:18" ht="17.100000000000001" customHeight="1" x14ac:dyDescent="0.2">
      <c r="A37" s="166" t="s">
        <v>113</v>
      </c>
      <c r="B37" s="166" t="s">
        <v>114</v>
      </c>
      <c r="C37" s="166" t="s">
        <v>115</v>
      </c>
      <c r="D37" s="35">
        <v>36</v>
      </c>
      <c r="E37" s="20">
        <v>594601</v>
      </c>
      <c r="F37" s="20">
        <v>21405636</v>
      </c>
      <c r="G37" s="20">
        <v>0</v>
      </c>
      <c r="H37" s="20">
        <v>0</v>
      </c>
      <c r="I37" s="20">
        <v>0</v>
      </c>
      <c r="K37" s="152"/>
      <c r="L37" s="184"/>
      <c r="M37" s="184"/>
      <c r="N37" s="184"/>
      <c r="O37" s="192"/>
      <c r="Q37" s="178"/>
      <c r="R37" s="177"/>
    </row>
    <row r="38" spans="1:18" ht="17.100000000000001" customHeight="1" x14ac:dyDescent="0.2">
      <c r="A38" s="85" t="s">
        <v>124</v>
      </c>
      <c r="B38" s="85" t="s">
        <v>125</v>
      </c>
      <c r="C38" s="85" t="s">
        <v>126</v>
      </c>
      <c r="D38" s="31">
        <v>52.1</v>
      </c>
      <c r="E38" s="18">
        <v>449872</v>
      </c>
      <c r="F38" s="18">
        <v>23438331.199999999</v>
      </c>
      <c r="G38" s="18">
        <v>0</v>
      </c>
      <c r="H38" s="18">
        <v>0</v>
      </c>
      <c r="I38" s="18">
        <v>0</v>
      </c>
      <c r="K38" s="152"/>
      <c r="L38" s="184"/>
      <c r="M38" s="184"/>
      <c r="N38" s="184"/>
      <c r="O38" s="192"/>
      <c r="Q38" s="178"/>
      <c r="R38" s="177"/>
    </row>
    <row r="39" spans="1:18" ht="17.100000000000001" customHeight="1" x14ac:dyDescent="0.2">
      <c r="A39" s="166" t="s">
        <v>119</v>
      </c>
      <c r="B39" s="166" t="s">
        <v>120</v>
      </c>
      <c r="C39" s="166" t="s">
        <v>121</v>
      </c>
      <c r="D39" s="35">
        <v>35</v>
      </c>
      <c r="E39" s="20">
        <v>189876</v>
      </c>
      <c r="F39" s="20">
        <v>6645660</v>
      </c>
      <c r="G39" s="20">
        <v>0</v>
      </c>
      <c r="H39" s="20">
        <v>0</v>
      </c>
      <c r="I39" s="20">
        <v>0</v>
      </c>
      <c r="K39" s="152"/>
      <c r="L39" s="184"/>
      <c r="M39" s="184"/>
      <c r="N39" s="184"/>
      <c r="O39" s="192"/>
      <c r="Q39" s="178"/>
      <c r="R39" s="177"/>
    </row>
    <row r="40" spans="1:18" ht="17.100000000000001" customHeight="1" x14ac:dyDescent="0.2">
      <c r="A40" s="85" t="s">
        <v>157</v>
      </c>
      <c r="B40" s="85" t="s">
        <v>158</v>
      </c>
      <c r="C40" s="85" t="s">
        <v>159</v>
      </c>
      <c r="D40" s="31">
        <v>0.88</v>
      </c>
      <c r="E40" s="18">
        <v>2887329</v>
      </c>
      <c r="F40" s="18">
        <v>2540849.52</v>
      </c>
      <c r="G40" s="18">
        <v>0</v>
      </c>
      <c r="H40" s="18">
        <v>0</v>
      </c>
      <c r="I40" s="18">
        <v>0</v>
      </c>
      <c r="K40" s="152"/>
      <c r="L40" s="184"/>
      <c r="M40" s="184"/>
      <c r="N40" s="184"/>
      <c r="O40" s="192"/>
      <c r="Q40" s="178"/>
      <c r="R40" s="177"/>
    </row>
    <row r="41" spans="1:18" ht="17.100000000000001" customHeight="1" x14ac:dyDescent="0.2">
      <c r="A41" s="166" t="s">
        <v>167</v>
      </c>
      <c r="B41" s="166" t="s">
        <v>168</v>
      </c>
      <c r="C41" s="166" t="s">
        <v>169</v>
      </c>
      <c r="D41" s="35">
        <v>0.06</v>
      </c>
      <c r="E41" s="20">
        <v>7347565</v>
      </c>
      <c r="F41" s="20">
        <v>440853.9</v>
      </c>
      <c r="G41" s="20">
        <v>0</v>
      </c>
      <c r="H41" s="20">
        <v>0</v>
      </c>
      <c r="I41" s="20">
        <v>0</v>
      </c>
      <c r="L41" s="184"/>
      <c r="M41" s="184"/>
      <c r="N41" s="184"/>
      <c r="O41" s="192"/>
      <c r="Q41" s="178"/>
      <c r="R41" s="177"/>
    </row>
    <row r="42" spans="1:18" ht="17.100000000000001" customHeight="1" x14ac:dyDescent="0.2">
      <c r="A42" s="85" t="s">
        <v>170</v>
      </c>
      <c r="B42" s="85" t="s">
        <v>171</v>
      </c>
      <c r="C42" s="85" t="s">
        <v>172</v>
      </c>
      <c r="D42" s="31">
        <v>2</v>
      </c>
      <c r="E42" s="18">
        <v>9086</v>
      </c>
      <c r="F42" s="18">
        <v>18172</v>
      </c>
      <c r="G42" s="18">
        <v>0</v>
      </c>
      <c r="H42" s="18">
        <v>0</v>
      </c>
      <c r="I42" s="18">
        <v>0</v>
      </c>
    </row>
    <row r="43" spans="1:18" ht="17.100000000000001" customHeight="1" x14ac:dyDescent="0.2">
      <c r="A43" s="175" t="s">
        <v>170</v>
      </c>
      <c r="B43" s="175" t="s">
        <v>173</v>
      </c>
      <c r="C43" s="175" t="s">
        <v>174</v>
      </c>
      <c r="D43" s="176"/>
      <c r="E43" s="22">
        <v>537</v>
      </c>
      <c r="F43" s="22">
        <v>32746.26</v>
      </c>
      <c r="G43" s="22">
        <v>0</v>
      </c>
      <c r="H43" s="22">
        <v>0</v>
      </c>
      <c r="I43" s="22">
        <v>0</v>
      </c>
    </row>
    <row r="44" spans="1:18" ht="35.1" customHeight="1" x14ac:dyDescent="0.2">
      <c r="A44" s="160" t="s">
        <v>353</v>
      </c>
      <c r="B44" s="160"/>
      <c r="C44" s="160"/>
      <c r="D44" s="161"/>
      <c r="E44" s="162"/>
      <c r="F44" s="69">
        <f>SUM(F17:F43)</f>
        <v>483670099.63999999</v>
      </c>
      <c r="G44" s="69">
        <f>SUM(G17:G43)</f>
        <v>2795503.04</v>
      </c>
      <c r="H44" s="69">
        <f>SUM(H17:H43)</f>
        <v>42594</v>
      </c>
      <c r="I44" s="69">
        <f>SUM(I17:I43)</f>
        <v>656</v>
      </c>
      <c r="K44" s="179"/>
      <c r="L44" s="179"/>
      <c r="M44" s="179"/>
      <c r="N44" s="179"/>
      <c r="O44" s="179"/>
      <c r="P44" s="179"/>
    </row>
    <row r="45" spans="1:18" ht="99.95" customHeight="1" x14ac:dyDescent="0.2">
      <c r="A45" s="293"/>
      <c r="B45" s="293"/>
      <c r="C45" s="293"/>
      <c r="D45" s="293"/>
      <c r="E45" s="293"/>
      <c r="F45" s="293"/>
      <c r="G45" s="293"/>
      <c r="H45" s="293"/>
      <c r="I45" s="293"/>
      <c r="J45" s="177"/>
      <c r="K45" s="178"/>
      <c r="O45" s="179"/>
      <c r="P45" s="179"/>
    </row>
    <row r="46" spans="1:18" s="183" customFormat="1" ht="45" customHeight="1" x14ac:dyDescent="0.2">
      <c r="A46" s="149" t="s">
        <v>383</v>
      </c>
      <c r="B46" s="149"/>
      <c r="C46" s="149"/>
      <c r="D46" s="150"/>
      <c r="E46" s="151"/>
      <c r="F46" s="151"/>
      <c r="G46" s="151"/>
      <c r="H46" s="151"/>
      <c r="I46" s="152"/>
      <c r="J46" s="182"/>
      <c r="K46" s="182"/>
      <c r="L46" s="182"/>
      <c r="M46" s="182"/>
      <c r="N46" s="182"/>
      <c r="O46" s="182"/>
      <c r="P46" s="182"/>
    </row>
    <row r="47" spans="1:18" ht="120" customHeight="1" x14ac:dyDescent="0.2">
      <c r="A47" s="153" t="s">
        <v>354</v>
      </c>
      <c r="B47" s="56" t="s">
        <v>384</v>
      </c>
      <c r="C47" s="56" t="s">
        <v>55</v>
      </c>
      <c r="D47" s="154" t="s">
        <v>466</v>
      </c>
      <c r="E47" s="155" t="s">
        <v>467</v>
      </c>
      <c r="F47" s="155" t="s">
        <v>468</v>
      </c>
      <c r="G47" s="155" t="s">
        <v>385</v>
      </c>
      <c r="H47" s="155" t="s">
        <v>357</v>
      </c>
      <c r="I47" s="155" t="s">
        <v>386</v>
      </c>
      <c r="J47" s="179"/>
      <c r="K47" s="179"/>
      <c r="L47" s="179"/>
      <c r="M47" s="179"/>
      <c r="N47" s="179"/>
      <c r="O47" s="179"/>
      <c r="P47" s="179"/>
    </row>
    <row r="48" spans="1:18" ht="17.100000000000001" customHeight="1" x14ac:dyDescent="0.2">
      <c r="A48" s="80" t="s">
        <v>238</v>
      </c>
      <c r="B48" s="80" t="s">
        <v>239</v>
      </c>
      <c r="C48" s="80" t="s">
        <v>240</v>
      </c>
      <c r="D48" s="156">
        <v>105.1</v>
      </c>
      <c r="E48" s="58">
        <v>51218</v>
      </c>
      <c r="F48" s="58">
        <v>53830118</v>
      </c>
      <c r="G48" s="58">
        <v>119365</v>
      </c>
      <c r="H48" s="58">
        <v>115</v>
      </c>
      <c r="I48" s="58">
        <v>4</v>
      </c>
      <c r="J48" s="179"/>
      <c r="K48" s="179"/>
      <c r="L48" s="179"/>
      <c r="M48" s="179"/>
      <c r="N48" s="179"/>
      <c r="O48" s="179"/>
      <c r="P48" s="179"/>
    </row>
    <row r="49" spans="1:16" ht="17.100000000000001" customHeight="1" x14ac:dyDescent="0.2">
      <c r="A49" s="157" t="s">
        <v>265</v>
      </c>
      <c r="B49" s="157" t="s">
        <v>266</v>
      </c>
      <c r="C49" s="157" t="s">
        <v>267</v>
      </c>
      <c r="D49" s="158">
        <v>101.5</v>
      </c>
      <c r="E49" s="159">
        <v>100000</v>
      </c>
      <c r="F49" s="159">
        <v>101500000</v>
      </c>
      <c r="G49" s="159">
        <v>109600</v>
      </c>
      <c r="H49" s="159">
        <v>108</v>
      </c>
      <c r="I49" s="159">
        <v>3</v>
      </c>
      <c r="J49" s="179"/>
      <c r="K49" s="179"/>
      <c r="L49" s="179"/>
      <c r="M49" s="179"/>
      <c r="N49" s="179"/>
      <c r="O49" s="179"/>
      <c r="P49" s="179"/>
    </row>
    <row r="50" spans="1:16" ht="17.100000000000001" customHeight="1" x14ac:dyDescent="0.2">
      <c r="A50" s="80" t="s">
        <v>310</v>
      </c>
      <c r="B50" s="80" t="s">
        <v>311</v>
      </c>
      <c r="C50" s="80" t="s">
        <v>312</v>
      </c>
      <c r="D50" s="156">
        <v>100</v>
      </c>
      <c r="E50" s="58">
        <v>32828</v>
      </c>
      <c r="F50" s="58">
        <v>32828000</v>
      </c>
      <c r="G50" s="58">
        <v>16000</v>
      </c>
      <c r="H50" s="58">
        <v>16</v>
      </c>
      <c r="I50" s="58">
        <v>3</v>
      </c>
      <c r="J50" s="179"/>
      <c r="K50" s="179"/>
      <c r="L50" s="179"/>
      <c r="M50" s="179"/>
      <c r="N50" s="179"/>
      <c r="O50" s="179"/>
      <c r="P50" s="179"/>
    </row>
    <row r="51" spans="1:16" ht="17.100000000000001" customHeight="1" x14ac:dyDescent="0.2">
      <c r="A51" s="157" t="s">
        <v>189</v>
      </c>
      <c r="B51" s="157" t="s">
        <v>190</v>
      </c>
      <c r="C51" s="157" t="s">
        <v>191</v>
      </c>
      <c r="D51" s="158">
        <v>95.05</v>
      </c>
      <c r="E51" s="159">
        <v>215107</v>
      </c>
      <c r="F51" s="159">
        <v>4089184.07</v>
      </c>
      <c r="G51" s="159">
        <v>3619.66</v>
      </c>
      <c r="H51" s="159">
        <v>190</v>
      </c>
      <c r="I51" s="159">
        <v>18</v>
      </c>
      <c r="J51" s="179"/>
      <c r="K51" s="179"/>
      <c r="L51" s="179"/>
      <c r="M51" s="179"/>
      <c r="N51" s="179"/>
      <c r="O51" s="179"/>
      <c r="P51" s="179"/>
    </row>
    <row r="52" spans="1:16" ht="17.100000000000001" customHeight="1" x14ac:dyDescent="0.2">
      <c r="A52" s="80" t="s">
        <v>209</v>
      </c>
      <c r="B52" s="80" t="s">
        <v>210</v>
      </c>
      <c r="C52" s="80" t="s">
        <v>211</v>
      </c>
      <c r="D52" s="156">
        <v>100</v>
      </c>
      <c r="E52" s="58">
        <v>792909</v>
      </c>
      <c r="F52" s="58">
        <v>79290900</v>
      </c>
      <c r="G52" s="58">
        <v>500</v>
      </c>
      <c r="H52" s="58">
        <v>5</v>
      </c>
      <c r="I52" s="58">
        <v>1</v>
      </c>
      <c r="J52" s="179"/>
      <c r="K52" s="179"/>
      <c r="L52" s="179"/>
      <c r="M52" s="179"/>
      <c r="N52" s="179"/>
      <c r="O52" s="179"/>
      <c r="P52" s="179"/>
    </row>
    <row r="53" spans="1:16" ht="17.100000000000001" customHeight="1" x14ac:dyDescent="0.2">
      <c r="A53" s="157" t="s">
        <v>198</v>
      </c>
      <c r="B53" s="157" t="s">
        <v>199</v>
      </c>
      <c r="C53" s="157" t="s">
        <v>200</v>
      </c>
      <c r="D53" s="158">
        <v>28</v>
      </c>
      <c r="E53" s="159">
        <v>4662470</v>
      </c>
      <c r="F53" s="159">
        <v>13054916</v>
      </c>
      <c r="G53" s="159">
        <v>103.6</v>
      </c>
      <c r="H53" s="159">
        <v>37</v>
      </c>
      <c r="I53" s="159">
        <v>1</v>
      </c>
      <c r="J53" s="179"/>
      <c r="K53" s="179"/>
      <c r="L53" s="179"/>
      <c r="M53" s="179"/>
      <c r="N53" s="179"/>
      <c r="O53" s="179"/>
      <c r="P53" s="179"/>
    </row>
    <row r="54" spans="1:16" ht="17.100000000000001" customHeight="1" x14ac:dyDescent="0.2">
      <c r="A54" s="80" t="s">
        <v>241</v>
      </c>
      <c r="B54" s="80" t="s">
        <v>242</v>
      </c>
      <c r="C54" s="80" t="s">
        <v>243</v>
      </c>
      <c r="D54" s="156">
        <v>104.8</v>
      </c>
      <c r="E54" s="58">
        <v>24000</v>
      </c>
      <c r="F54" s="58">
        <v>20959916.16</v>
      </c>
      <c r="G54" s="58">
        <v>0</v>
      </c>
      <c r="H54" s="58">
        <v>0</v>
      </c>
      <c r="I54" s="58">
        <v>0</v>
      </c>
      <c r="J54" s="179"/>
      <c r="K54" s="179"/>
      <c r="L54" s="179"/>
      <c r="M54" s="179"/>
      <c r="N54" s="179"/>
      <c r="O54" s="179"/>
      <c r="P54" s="179"/>
    </row>
    <row r="55" spans="1:16" ht="17.100000000000001" customHeight="1" x14ac:dyDescent="0.2">
      <c r="A55" s="157" t="s">
        <v>78</v>
      </c>
      <c r="B55" s="157" t="s">
        <v>175</v>
      </c>
      <c r="C55" s="157" t="s">
        <v>176</v>
      </c>
      <c r="D55" s="158">
        <v>100.5</v>
      </c>
      <c r="E55" s="159">
        <v>1194</v>
      </c>
      <c r="F55" s="159">
        <v>1199970</v>
      </c>
      <c r="G55" s="159">
        <v>0</v>
      </c>
      <c r="H55" s="159">
        <v>0</v>
      </c>
      <c r="I55" s="159">
        <v>0</v>
      </c>
      <c r="J55" s="179"/>
      <c r="K55" s="179"/>
      <c r="L55" s="179"/>
      <c r="M55" s="179"/>
      <c r="N55" s="179"/>
      <c r="O55" s="179"/>
      <c r="P55" s="179"/>
    </row>
    <row r="56" spans="1:16" ht="17.100000000000001" customHeight="1" x14ac:dyDescent="0.2">
      <c r="A56" s="80" t="s">
        <v>180</v>
      </c>
      <c r="B56" s="80" t="s">
        <v>181</v>
      </c>
      <c r="C56" s="80" t="s">
        <v>182</v>
      </c>
      <c r="D56" s="156">
        <v>123</v>
      </c>
      <c r="E56" s="58">
        <v>134300</v>
      </c>
      <c r="F56" s="58">
        <v>68931717.810000002</v>
      </c>
      <c r="G56" s="58">
        <v>0</v>
      </c>
      <c r="H56" s="58">
        <v>0</v>
      </c>
      <c r="I56" s="58">
        <v>0</v>
      </c>
      <c r="J56" s="179"/>
      <c r="K56" s="179"/>
      <c r="L56" s="179"/>
      <c r="M56" s="179"/>
      <c r="N56" s="179"/>
      <c r="O56" s="179"/>
      <c r="P56" s="179"/>
    </row>
    <row r="57" spans="1:16" ht="17.100000000000001" customHeight="1" x14ac:dyDescent="0.2">
      <c r="A57" s="157" t="s">
        <v>192</v>
      </c>
      <c r="B57" s="157" t="s">
        <v>193</v>
      </c>
      <c r="C57" s="157" t="s">
        <v>194</v>
      </c>
      <c r="D57" s="158"/>
      <c r="E57" s="159">
        <v>148000</v>
      </c>
      <c r="F57" s="159">
        <v>61758920</v>
      </c>
      <c r="G57" s="159">
        <v>0</v>
      </c>
      <c r="H57" s="159">
        <v>0</v>
      </c>
      <c r="I57" s="159">
        <v>0</v>
      </c>
      <c r="J57" s="179"/>
      <c r="K57" s="179"/>
      <c r="L57" s="179"/>
      <c r="M57" s="179"/>
      <c r="N57" s="179"/>
      <c r="O57" s="179"/>
      <c r="P57" s="179"/>
    </row>
    <row r="58" spans="1:16" ht="17.100000000000001" customHeight="1" x14ac:dyDescent="0.2">
      <c r="A58" s="80" t="s">
        <v>195</v>
      </c>
      <c r="B58" s="80" t="s">
        <v>196</v>
      </c>
      <c r="C58" s="80" t="s">
        <v>197</v>
      </c>
      <c r="D58" s="156">
        <v>102</v>
      </c>
      <c r="E58" s="58">
        <v>102000</v>
      </c>
      <c r="F58" s="58">
        <v>43414851.600000001</v>
      </c>
      <c r="G58" s="58">
        <v>0</v>
      </c>
      <c r="H58" s="58">
        <v>0</v>
      </c>
      <c r="I58" s="58">
        <v>0</v>
      </c>
      <c r="J58" s="179"/>
      <c r="K58" s="179"/>
      <c r="L58" s="179"/>
      <c r="M58" s="179"/>
      <c r="N58" s="179"/>
      <c r="O58" s="179"/>
      <c r="P58" s="179"/>
    </row>
    <row r="59" spans="1:16" ht="17.100000000000001" customHeight="1" x14ac:dyDescent="0.2">
      <c r="A59" s="157" t="s">
        <v>302</v>
      </c>
      <c r="B59" s="157" t="s">
        <v>201</v>
      </c>
      <c r="C59" s="157" t="s">
        <v>202</v>
      </c>
      <c r="D59" s="158"/>
      <c r="E59" s="159">
        <v>200000</v>
      </c>
      <c r="F59" s="159">
        <v>20000000</v>
      </c>
      <c r="G59" s="159">
        <v>0</v>
      </c>
      <c r="H59" s="159">
        <v>0</v>
      </c>
      <c r="I59" s="159">
        <v>0</v>
      </c>
      <c r="J59" s="179"/>
      <c r="K59" s="179"/>
      <c r="L59" s="179"/>
      <c r="M59" s="179"/>
      <c r="N59" s="179"/>
      <c r="O59" s="179"/>
      <c r="P59" s="179"/>
    </row>
    <row r="60" spans="1:16" ht="17.100000000000001" customHeight="1" x14ac:dyDescent="0.2">
      <c r="A60" s="80" t="s">
        <v>232</v>
      </c>
      <c r="B60" s="80" t="s">
        <v>233</v>
      </c>
      <c r="C60" s="80" t="s">
        <v>234</v>
      </c>
      <c r="D60" s="156">
        <v>103</v>
      </c>
      <c r="E60" s="58">
        <v>73000</v>
      </c>
      <c r="F60" s="58">
        <v>30076000</v>
      </c>
      <c r="G60" s="58">
        <v>0</v>
      </c>
      <c r="H60" s="58">
        <v>0</v>
      </c>
      <c r="I60" s="58">
        <v>0</v>
      </c>
      <c r="J60" s="179"/>
      <c r="K60" s="179"/>
      <c r="L60" s="179"/>
      <c r="M60" s="179"/>
      <c r="N60" s="179"/>
      <c r="O60" s="179"/>
      <c r="P60" s="179"/>
    </row>
    <row r="61" spans="1:16" ht="17.100000000000001" customHeight="1" x14ac:dyDescent="0.2">
      <c r="A61" s="157" t="s">
        <v>303</v>
      </c>
      <c r="B61" s="157" t="s">
        <v>304</v>
      </c>
      <c r="C61" s="157" t="s">
        <v>305</v>
      </c>
      <c r="D61" s="158">
        <v>100.2</v>
      </c>
      <c r="E61" s="159">
        <v>19456</v>
      </c>
      <c r="F61" s="159">
        <v>19494912</v>
      </c>
      <c r="G61" s="159">
        <v>0</v>
      </c>
      <c r="H61" s="159">
        <v>0</v>
      </c>
      <c r="I61" s="159">
        <v>0</v>
      </c>
      <c r="J61" s="179"/>
      <c r="K61" s="179"/>
      <c r="L61" s="179"/>
      <c r="M61" s="179"/>
      <c r="N61" s="179"/>
      <c r="O61" s="179"/>
      <c r="P61" s="179"/>
    </row>
    <row r="62" spans="1:16" ht="17.100000000000001" customHeight="1" x14ac:dyDescent="0.2">
      <c r="A62" s="80" t="s">
        <v>306</v>
      </c>
      <c r="B62" s="80" t="s">
        <v>244</v>
      </c>
      <c r="C62" s="80" t="s">
        <v>245</v>
      </c>
      <c r="D62" s="156">
        <v>105.2</v>
      </c>
      <c r="E62" s="58">
        <v>50000</v>
      </c>
      <c r="F62" s="58">
        <v>31560000</v>
      </c>
      <c r="G62" s="58">
        <v>0</v>
      </c>
      <c r="H62" s="58">
        <v>0</v>
      </c>
      <c r="I62" s="58">
        <v>0</v>
      </c>
      <c r="J62" s="179"/>
      <c r="K62" s="179"/>
      <c r="L62" s="179"/>
      <c r="M62" s="179"/>
      <c r="N62" s="179"/>
      <c r="O62" s="179"/>
      <c r="P62" s="179"/>
    </row>
    <row r="63" spans="1:16" ht="17.100000000000001" customHeight="1" x14ac:dyDescent="0.2">
      <c r="A63" s="157" t="s">
        <v>246</v>
      </c>
      <c r="B63" s="157" t="s">
        <v>247</v>
      </c>
      <c r="C63" s="157" t="s">
        <v>248</v>
      </c>
      <c r="D63" s="158"/>
      <c r="E63" s="159">
        <v>146220</v>
      </c>
      <c r="F63" s="159">
        <v>14622000</v>
      </c>
      <c r="G63" s="159">
        <v>0</v>
      </c>
      <c r="H63" s="159">
        <v>0</v>
      </c>
      <c r="I63" s="159">
        <v>0</v>
      </c>
      <c r="J63" s="179"/>
      <c r="K63" s="179"/>
      <c r="L63" s="179"/>
      <c r="M63" s="179"/>
      <c r="N63" s="179"/>
      <c r="O63" s="179"/>
      <c r="P63" s="179"/>
    </row>
    <row r="64" spans="1:16" ht="17.100000000000001" customHeight="1" x14ac:dyDescent="0.2">
      <c r="A64" s="80" t="s">
        <v>203</v>
      </c>
      <c r="B64" s="80" t="s">
        <v>204</v>
      </c>
      <c r="C64" s="80" t="s">
        <v>205</v>
      </c>
      <c r="D64" s="156"/>
      <c r="E64" s="58">
        <v>100396</v>
      </c>
      <c r="F64" s="58">
        <v>50198</v>
      </c>
      <c r="G64" s="58">
        <v>0</v>
      </c>
      <c r="H64" s="58">
        <v>0</v>
      </c>
      <c r="I64" s="58">
        <v>0</v>
      </c>
      <c r="J64" s="179"/>
      <c r="K64" s="179"/>
      <c r="L64" s="179"/>
      <c r="M64" s="179"/>
      <c r="N64" s="179"/>
      <c r="O64" s="179"/>
      <c r="P64" s="179"/>
    </row>
    <row r="65" spans="1:16" ht="17.100000000000001" customHeight="1" x14ac:dyDescent="0.2">
      <c r="A65" s="157" t="s">
        <v>206</v>
      </c>
      <c r="B65" s="157" t="s">
        <v>207</v>
      </c>
      <c r="C65" s="157" t="s">
        <v>208</v>
      </c>
      <c r="D65" s="158">
        <v>128</v>
      </c>
      <c r="E65" s="159">
        <v>162100</v>
      </c>
      <c r="F65" s="159">
        <v>106086539.52</v>
      </c>
      <c r="G65" s="159">
        <v>0</v>
      </c>
      <c r="H65" s="159">
        <v>0</v>
      </c>
      <c r="I65" s="159">
        <v>0</v>
      </c>
      <c r="J65" s="179"/>
      <c r="K65" s="179"/>
      <c r="L65" s="179"/>
      <c r="M65" s="179"/>
      <c r="N65" s="179"/>
      <c r="O65" s="179"/>
      <c r="P65" s="179"/>
    </row>
    <row r="66" spans="1:16" ht="17.100000000000001" customHeight="1" x14ac:dyDescent="0.2">
      <c r="A66" s="80" t="s">
        <v>183</v>
      </c>
      <c r="B66" s="80" t="s">
        <v>184</v>
      </c>
      <c r="C66" s="80" t="s">
        <v>185</v>
      </c>
      <c r="D66" s="156">
        <v>104</v>
      </c>
      <c r="E66" s="58">
        <v>77979</v>
      </c>
      <c r="F66" s="58">
        <v>30817300.800000001</v>
      </c>
      <c r="G66" s="58">
        <v>0</v>
      </c>
      <c r="H66" s="58">
        <v>0</v>
      </c>
      <c r="I66" s="58">
        <v>0</v>
      </c>
      <c r="J66" s="179"/>
      <c r="K66" s="179"/>
      <c r="L66" s="179"/>
      <c r="M66" s="179"/>
      <c r="N66" s="179"/>
      <c r="O66" s="179"/>
      <c r="P66" s="179"/>
    </row>
    <row r="67" spans="1:16" ht="17.100000000000001" customHeight="1" x14ac:dyDescent="0.2">
      <c r="A67" s="157" t="s">
        <v>212</v>
      </c>
      <c r="B67" s="157" t="s">
        <v>213</v>
      </c>
      <c r="C67" s="157" t="s">
        <v>214</v>
      </c>
      <c r="D67" s="158">
        <v>112.7</v>
      </c>
      <c r="E67" s="159">
        <v>1198558</v>
      </c>
      <c r="F67" s="159">
        <v>1350774866</v>
      </c>
      <c r="G67" s="159">
        <v>0</v>
      </c>
      <c r="H67" s="159">
        <v>0</v>
      </c>
      <c r="I67" s="159">
        <v>0</v>
      </c>
      <c r="J67" s="179"/>
      <c r="K67" s="179"/>
      <c r="L67" s="179"/>
      <c r="M67" s="179"/>
      <c r="N67" s="179"/>
      <c r="O67" s="179"/>
      <c r="P67" s="179"/>
    </row>
    <row r="68" spans="1:16" ht="17.100000000000001" customHeight="1" x14ac:dyDescent="0.2">
      <c r="A68" s="80" t="s">
        <v>186</v>
      </c>
      <c r="B68" s="80" t="s">
        <v>187</v>
      </c>
      <c r="C68" s="80" t="s">
        <v>188</v>
      </c>
      <c r="D68" s="156">
        <v>128.80000000000001</v>
      </c>
      <c r="E68" s="58">
        <v>1500000</v>
      </c>
      <c r="F68" s="58">
        <v>1932000000</v>
      </c>
      <c r="G68" s="58">
        <v>0</v>
      </c>
      <c r="H68" s="58">
        <v>0</v>
      </c>
      <c r="I68" s="58">
        <v>0</v>
      </c>
      <c r="J68" s="179"/>
      <c r="K68" s="179"/>
      <c r="L68" s="179"/>
      <c r="M68" s="179"/>
      <c r="N68" s="179"/>
      <c r="O68" s="179"/>
      <c r="P68" s="179"/>
    </row>
    <row r="69" spans="1:16" ht="17.100000000000001" customHeight="1" x14ac:dyDescent="0.2">
      <c r="A69" s="157" t="s">
        <v>177</v>
      </c>
      <c r="B69" s="157" t="s">
        <v>178</v>
      </c>
      <c r="C69" s="157" t="s">
        <v>179</v>
      </c>
      <c r="D69" s="158">
        <v>112.9</v>
      </c>
      <c r="E69" s="159">
        <v>1645715</v>
      </c>
      <c r="F69" s="159">
        <v>1858012235</v>
      </c>
      <c r="G69" s="159">
        <v>0</v>
      </c>
      <c r="H69" s="159">
        <v>0</v>
      </c>
      <c r="I69" s="159">
        <v>0</v>
      </c>
      <c r="J69" s="179"/>
      <c r="K69" s="179"/>
      <c r="L69" s="179"/>
      <c r="M69" s="179"/>
      <c r="N69" s="179"/>
      <c r="O69" s="179"/>
      <c r="P69" s="179"/>
    </row>
    <row r="70" spans="1:16" ht="17.100000000000001" customHeight="1" x14ac:dyDescent="0.2">
      <c r="A70" s="80" t="s">
        <v>215</v>
      </c>
      <c r="B70" s="80" t="s">
        <v>216</v>
      </c>
      <c r="C70" s="80" t="s">
        <v>217</v>
      </c>
      <c r="D70" s="156">
        <v>95.4</v>
      </c>
      <c r="E70" s="58">
        <v>1605866</v>
      </c>
      <c r="F70" s="58">
        <v>1531996164</v>
      </c>
      <c r="G70" s="58">
        <v>0</v>
      </c>
      <c r="H70" s="58">
        <v>0</v>
      </c>
      <c r="I70" s="58">
        <v>0</v>
      </c>
      <c r="J70" s="179"/>
      <c r="K70" s="179"/>
      <c r="L70" s="179"/>
      <c r="M70" s="179"/>
      <c r="N70" s="179"/>
      <c r="O70" s="179"/>
      <c r="P70" s="179"/>
    </row>
    <row r="71" spans="1:16" ht="17.100000000000001" customHeight="1" x14ac:dyDescent="0.2">
      <c r="A71" s="157" t="s">
        <v>218</v>
      </c>
      <c r="B71" s="157" t="s">
        <v>219</v>
      </c>
      <c r="C71" s="157" t="s">
        <v>220</v>
      </c>
      <c r="D71" s="158">
        <v>130.01</v>
      </c>
      <c r="E71" s="159">
        <v>1500000</v>
      </c>
      <c r="F71" s="159">
        <v>1950150000</v>
      </c>
      <c r="G71" s="159">
        <v>0</v>
      </c>
      <c r="H71" s="159">
        <v>0</v>
      </c>
      <c r="I71" s="159">
        <v>0</v>
      </c>
      <c r="J71" s="179"/>
      <c r="K71" s="179"/>
      <c r="L71" s="179"/>
      <c r="M71" s="179"/>
      <c r="N71" s="179"/>
      <c r="O71" s="179"/>
      <c r="P71" s="179"/>
    </row>
    <row r="72" spans="1:16" ht="17.100000000000001" customHeight="1" x14ac:dyDescent="0.2">
      <c r="A72" s="80" t="s">
        <v>221</v>
      </c>
      <c r="B72" s="80" t="s">
        <v>222</v>
      </c>
      <c r="C72" s="80" t="s">
        <v>223</v>
      </c>
      <c r="D72" s="156"/>
      <c r="E72" s="58">
        <v>1000000</v>
      </c>
      <c r="F72" s="58">
        <v>1000000000</v>
      </c>
      <c r="G72" s="58">
        <v>0</v>
      </c>
      <c r="H72" s="58">
        <v>0</v>
      </c>
      <c r="I72" s="58">
        <v>0</v>
      </c>
      <c r="J72" s="179"/>
      <c r="K72" s="179"/>
      <c r="L72" s="179"/>
      <c r="M72" s="179"/>
      <c r="N72" s="179"/>
      <c r="O72" s="179"/>
      <c r="P72" s="179"/>
    </row>
    <row r="73" spans="1:16" ht="17.100000000000001" customHeight="1" x14ac:dyDescent="0.2">
      <c r="A73" s="157" t="s">
        <v>235</v>
      </c>
      <c r="B73" s="157" t="s">
        <v>236</v>
      </c>
      <c r="C73" s="157" t="s">
        <v>237</v>
      </c>
      <c r="D73" s="158">
        <v>99.65</v>
      </c>
      <c r="E73" s="159">
        <v>1000000</v>
      </c>
      <c r="F73" s="159">
        <v>996500000</v>
      </c>
      <c r="G73" s="159">
        <v>0</v>
      </c>
      <c r="H73" s="159">
        <v>0</v>
      </c>
      <c r="I73" s="159">
        <v>0</v>
      </c>
      <c r="J73" s="179"/>
      <c r="K73" s="179"/>
      <c r="L73" s="179"/>
      <c r="M73" s="179"/>
      <c r="N73" s="179"/>
      <c r="O73" s="179"/>
      <c r="P73" s="179"/>
    </row>
    <row r="74" spans="1:16" ht="17.100000000000001" customHeight="1" x14ac:dyDescent="0.2">
      <c r="A74" s="80" t="s">
        <v>249</v>
      </c>
      <c r="B74" s="80" t="s">
        <v>250</v>
      </c>
      <c r="C74" s="80" t="s">
        <v>251</v>
      </c>
      <c r="D74" s="156">
        <v>80.3</v>
      </c>
      <c r="E74" s="58">
        <v>2000000</v>
      </c>
      <c r="F74" s="58">
        <v>1606000000</v>
      </c>
      <c r="G74" s="58">
        <v>0</v>
      </c>
      <c r="H74" s="58">
        <v>0</v>
      </c>
      <c r="I74" s="58">
        <v>0</v>
      </c>
      <c r="J74" s="179"/>
      <c r="K74" s="179"/>
      <c r="L74" s="179"/>
      <c r="M74" s="179"/>
      <c r="N74" s="179"/>
      <c r="O74" s="179"/>
      <c r="P74" s="179"/>
    </row>
    <row r="75" spans="1:16" ht="17.100000000000001" customHeight="1" x14ac:dyDescent="0.2">
      <c r="A75" s="157" t="s">
        <v>252</v>
      </c>
      <c r="B75" s="157" t="s">
        <v>253</v>
      </c>
      <c r="C75" s="157" t="s">
        <v>254</v>
      </c>
      <c r="D75" s="158">
        <v>112.15</v>
      </c>
      <c r="E75" s="159">
        <v>2000000</v>
      </c>
      <c r="F75" s="159">
        <v>2243000000</v>
      </c>
      <c r="G75" s="159">
        <v>0</v>
      </c>
      <c r="H75" s="159">
        <v>0</v>
      </c>
      <c r="I75" s="159">
        <v>0</v>
      </c>
      <c r="J75" s="179"/>
      <c r="K75" s="179"/>
      <c r="L75" s="179"/>
      <c r="M75" s="179"/>
      <c r="N75" s="179"/>
      <c r="O75" s="179"/>
      <c r="P75" s="179"/>
    </row>
    <row r="76" spans="1:16" ht="17.100000000000001" customHeight="1" x14ac:dyDescent="0.2">
      <c r="A76" s="80" t="s">
        <v>255</v>
      </c>
      <c r="B76" s="80" t="s">
        <v>256</v>
      </c>
      <c r="C76" s="80" t="s">
        <v>257</v>
      </c>
      <c r="D76" s="156"/>
      <c r="E76" s="58">
        <v>1000000</v>
      </c>
      <c r="F76" s="58">
        <v>1000000000</v>
      </c>
      <c r="G76" s="58">
        <v>0</v>
      </c>
      <c r="H76" s="58">
        <v>0</v>
      </c>
      <c r="I76" s="58">
        <v>0</v>
      </c>
      <c r="J76" s="179"/>
      <c r="K76" s="179"/>
      <c r="L76" s="179"/>
      <c r="M76" s="179"/>
      <c r="N76" s="179"/>
      <c r="O76" s="179"/>
      <c r="P76" s="179"/>
    </row>
    <row r="77" spans="1:16" ht="17.100000000000001" customHeight="1" x14ac:dyDescent="0.2">
      <c r="A77" s="157" t="s">
        <v>268</v>
      </c>
      <c r="B77" s="157" t="s">
        <v>269</v>
      </c>
      <c r="C77" s="157" t="s">
        <v>270</v>
      </c>
      <c r="D77" s="158"/>
      <c r="E77" s="159">
        <v>2000000</v>
      </c>
      <c r="F77" s="159">
        <v>2000000000</v>
      </c>
      <c r="G77" s="159">
        <v>0</v>
      </c>
      <c r="H77" s="159">
        <v>0</v>
      </c>
      <c r="I77" s="159">
        <v>0</v>
      </c>
      <c r="J77" s="179"/>
      <c r="K77" s="179"/>
      <c r="L77" s="179"/>
      <c r="M77" s="179"/>
      <c r="N77" s="179"/>
      <c r="O77" s="179"/>
      <c r="P77" s="179"/>
    </row>
    <row r="78" spans="1:16" ht="17.100000000000001" customHeight="1" x14ac:dyDescent="0.2">
      <c r="A78" s="80" t="s">
        <v>271</v>
      </c>
      <c r="B78" s="80" t="s">
        <v>272</v>
      </c>
      <c r="C78" s="80" t="s">
        <v>273</v>
      </c>
      <c r="D78" s="156"/>
      <c r="E78" s="58">
        <v>3000000</v>
      </c>
      <c r="F78" s="58">
        <v>3000000000</v>
      </c>
      <c r="G78" s="58">
        <v>0</v>
      </c>
      <c r="H78" s="58">
        <v>0</v>
      </c>
      <c r="I78" s="58">
        <v>0</v>
      </c>
      <c r="J78" s="179"/>
      <c r="K78" s="179"/>
      <c r="L78" s="179"/>
      <c r="M78" s="179"/>
      <c r="N78" s="179"/>
      <c r="O78" s="179"/>
      <c r="P78" s="179"/>
    </row>
    <row r="79" spans="1:16" ht="17.100000000000001" customHeight="1" x14ac:dyDescent="0.2">
      <c r="A79" s="157" t="s">
        <v>274</v>
      </c>
      <c r="B79" s="157" t="s">
        <v>275</v>
      </c>
      <c r="C79" s="157" t="s">
        <v>276</v>
      </c>
      <c r="D79" s="158"/>
      <c r="E79" s="159">
        <v>3000000</v>
      </c>
      <c r="F79" s="159">
        <v>3000000000</v>
      </c>
      <c r="G79" s="159">
        <v>0</v>
      </c>
      <c r="H79" s="159">
        <v>0</v>
      </c>
      <c r="I79" s="159">
        <v>0</v>
      </c>
      <c r="J79" s="179"/>
      <c r="K79" s="179"/>
      <c r="L79" s="179"/>
      <c r="M79" s="179"/>
      <c r="N79" s="179"/>
      <c r="O79" s="179"/>
      <c r="P79" s="179"/>
    </row>
    <row r="80" spans="1:16" ht="17.100000000000001" customHeight="1" x14ac:dyDescent="0.2">
      <c r="A80" s="80" t="s">
        <v>469</v>
      </c>
      <c r="B80" s="80" t="s">
        <v>470</v>
      </c>
      <c r="C80" s="80" t="s">
        <v>471</v>
      </c>
      <c r="D80" s="156"/>
      <c r="E80" s="58">
        <v>1500000</v>
      </c>
      <c r="F80" s="58">
        <v>1500000000</v>
      </c>
      <c r="G80" s="58">
        <v>0</v>
      </c>
      <c r="H80" s="58">
        <v>0</v>
      </c>
      <c r="I80" s="58">
        <v>0</v>
      </c>
      <c r="J80" s="179"/>
      <c r="K80" s="179"/>
      <c r="L80" s="179"/>
      <c r="M80" s="179"/>
      <c r="N80" s="179"/>
      <c r="O80" s="179"/>
      <c r="P80" s="179"/>
    </row>
    <row r="81" spans="1:16" ht="17.100000000000001" customHeight="1" x14ac:dyDescent="0.2">
      <c r="A81" s="157" t="s">
        <v>258</v>
      </c>
      <c r="B81" s="157" t="s">
        <v>259</v>
      </c>
      <c r="C81" s="157" t="s">
        <v>260</v>
      </c>
      <c r="D81" s="158">
        <v>105</v>
      </c>
      <c r="E81" s="159">
        <v>42897</v>
      </c>
      <c r="F81" s="159">
        <v>45041850</v>
      </c>
      <c r="G81" s="159">
        <v>0</v>
      </c>
      <c r="H81" s="159">
        <v>0</v>
      </c>
      <c r="I81" s="159">
        <v>0</v>
      </c>
      <c r="J81" s="179"/>
      <c r="K81" s="179"/>
      <c r="L81" s="179"/>
      <c r="M81" s="179"/>
      <c r="N81" s="179"/>
      <c r="O81" s="179"/>
      <c r="P81" s="179"/>
    </row>
    <row r="82" spans="1:16" ht="17.100000000000001" customHeight="1" x14ac:dyDescent="0.2">
      <c r="A82" s="80" t="s">
        <v>261</v>
      </c>
      <c r="B82" s="80" t="s">
        <v>262</v>
      </c>
      <c r="C82" s="80" t="s">
        <v>263</v>
      </c>
      <c r="D82" s="156">
        <v>104.9</v>
      </c>
      <c r="E82" s="58">
        <v>100000</v>
      </c>
      <c r="F82" s="58">
        <v>104900000</v>
      </c>
      <c r="G82" s="58">
        <v>0</v>
      </c>
      <c r="H82" s="58">
        <v>0</v>
      </c>
      <c r="I82" s="58">
        <v>0</v>
      </c>
      <c r="J82" s="179"/>
      <c r="K82" s="179"/>
      <c r="L82" s="179"/>
      <c r="M82" s="179"/>
      <c r="N82" s="179"/>
      <c r="O82" s="179"/>
      <c r="P82" s="179"/>
    </row>
    <row r="83" spans="1:16" ht="17.100000000000001" customHeight="1" x14ac:dyDescent="0.2">
      <c r="A83" s="157" t="s">
        <v>224</v>
      </c>
      <c r="B83" s="157" t="s">
        <v>225</v>
      </c>
      <c r="C83" s="157" t="s">
        <v>226</v>
      </c>
      <c r="D83" s="158">
        <v>113.2</v>
      </c>
      <c r="E83" s="159">
        <v>30000</v>
      </c>
      <c r="F83" s="159">
        <v>33960000</v>
      </c>
      <c r="G83" s="159">
        <v>0</v>
      </c>
      <c r="H83" s="159">
        <v>0</v>
      </c>
      <c r="I83" s="159">
        <v>0</v>
      </c>
      <c r="J83" s="179"/>
      <c r="K83" s="179"/>
      <c r="L83" s="179"/>
      <c r="M83" s="179"/>
      <c r="N83" s="179"/>
      <c r="O83" s="179"/>
      <c r="P83" s="179"/>
    </row>
    <row r="84" spans="1:16" ht="35.1" customHeight="1" x14ac:dyDescent="0.2">
      <c r="A84" s="160" t="s">
        <v>353</v>
      </c>
      <c r="B84" s="160"/>
      <c r="C84" s="160"/>
      <c r="D84" s="161"/>
      <c r="E84" s="162"/>
      <c r="F84" s="69">
        <f>SUM(F48:F83)</f>
        <v>25885900558.959999</v>
      </c>
      <c r="G84" s="69">
        <f>SUM(G48:G83)</f>
        <v>249188.26</v>
      </c>
      <c r="H84" s="69">
        <f>SUM(H48:H83)</f>
        <v>471</v>
      </c>
      <c r="I84" s="69">
        <f>SUM(I48:I83)</f>
        <v>30</v>
      </c>
      <c r="J84" s="179"/>
      <c r="K84" s="179"/>
      <c r="L84" s="179"/>
      <c r="M84" s="179"/>
      <c r="N84" s="179"/>
      <c r="O84" s="179"/>
      <c r="P84" s="179"/>
    </row>
    <row r="85" spans="1:16" s="183" customFormat="1" ht="45" customHeight="1" x14ac:dyDescent="0.2">
      <c r="A85" s="149" t="s">
        <v>387</v>
      </c>
      <c r="B85" s="149"/>
      <c r="C85" s="149"/>
      <c r="D85" s="150"/>
      <c r="E85" s="150"/>
      <c r="F85" s="151"/>
      <c r="G85" s="151"/>
      <c r="H85" s="151"/>
      <c r="I85" s="152"/>
      <c r="J85" s="182"/>
      <c r="K85" s="182"/>
      <c r="L85" s="182"/>
      <c r="M85" s="182"/>
      <c r="N85" s="182"/>
      <c r="O85" s="182"/>
      <c r="P85" s="182"/>
    </row>
    <row r="86" spans="1:16" ht="110.25" customHeight="1" x14ac:dyDescent="0.2">
      <c r="A86" s="294" t="s">
        <v>354</v>
      </c>
      <c r="B86" s="295"/>
      <c r="C86" s="163" t="s">
        <v>384</v>
      </c>
      <c r="D86" s="163" t="s">
        <v>55</v>
      </c>
      <c r="E86" s="154" t="s">
        <v>466</v>
      </c>
      <c r="F86" s="155" t="s">
        <v>467</v>
      </c>
      <c r="G86" s="155" t="s">
        <v>385</v>
      </c>
      <c r="H86" s="155" t="s">
        <v>357</v>
      </c>
      <c r="I86" s="155" t="s">
        <v>386</v>
      </c>
    </row>
    <row r="87" spans="1:16" ht="17.100000000000001" customHeight="1" x14ac:dyDescent="0.2">
      <c r="A87" s="164" t="s">
        <v>284</v>
      </c>
      <c r="B87" s="165"/>
      <c r="C87" s="166" t="s">
        <v>285</v>
      </c>
      <c r="D87" s="166" t="s">
        <v>286</v>
      </c>
      <c r="E87" s="35"/>
      <c r="F87" s="20">
        <v>72000</v>
      </c>
      <c r="G87" s="20">
        <v>0</v>
      </c>
      <c r="H87" s="20">
        <v>0</v>
      </c>
      <c r="I87" s="20">
        <v>0</v>
      </c>
    </row>
    <row r="88" spans="1:16" ht="17.100000000000001" customHeight="1" x14ac:dyDescent="0.2">
      <c r="A88" s="167" t="s">
        <v>287</v>
      </c>
      <c r="B88" s="168"/>
      <c r="C88" s="85" t="s">
        <v>288</v>
      </c>
      <c r="D88" s="85" t="s">
        <v>289</v>
      </c>
      <c r="E88" s="31"/>
      <c r="F88" s="18">
        <v>91000</v>
      </c>
      <c r="G88" s="18">
        <v>0</v>
      </c>
      <c r="H88" s="18">
        <v>0</v>
      </c>
      <c r="I88" s="18">
        <v>0</v>
      </c>
      <c r="K88" s="178"/>
    </row>
    <row r="89" spans="1:16" ht="17.100000000000001" customHeight="1" x14ac:dyDescent="0.2">
      <c r="A89" s="164" t="s">
        <v>292</v>
      </c>
      <c r="B89" s="165"/>
      <c r="C89" s="166" t="s">
        <v>293</v>
      </c>
      <c r="D89" s="166" t="s">
        <v>294</v>
      </c>
      <c r="E89" s="35"/>
      <c r="F89" s="20">
        <v>48000</v>
      </c>
      <c r="G89" s="20">
        <v>0</v>
      </c>
      <c r="H89" s="20">
        <v>0</v>
      </c>
      <c r="I89" s="20">
        <v>0</v>
      </c>
    </row>
    <row r="90" spans="1:16" ht="17.100000000000001" customHeight="1" x14ac:dyDescent="0.2">
      <c r="A90" s="167" t="s">
        <v>298</v>
      </c>
      <c r="B90" s="168"/>
      <c r="C90" s="85" t="s">
        <v>299</v>
      </c>
      <c r="D90" s="85" t="s">
        <v>300</v>
      </c>
      <c r="E90" s="31"/>
      <c r="F90" s="18">
        <v>68000</v>
      </c>
      <c r="G90" s="18">
        <v>0</v>
      </c>
      <c r="H90" s="18">
        <v>0</v>
      </c>
      <c r="I90" s="18">
        <v>0</v>
      </c>
      <c r="J90" s="177"/>
      <c r="K90" s="177"/>
      <c r="L90" s="178"/>
      <c r="N90" s="179"/>
      <c r="O90" s="179"/>
      <c r="P90" s="179"/>
    </row>
    <row r="91" spans="1:16" ht="17.100000000000001" customHeight="1" x14ac:dyDescent="0.2">
      <c r="A91" s="164" t="s">
        <v>313</v>
      </c>
      <c r="B91" s="165"/>
      <c r="C91" s="166" t="s">
        <v>314</v>
      </c>
      <c r="D91" s="166" t="s">
        <v>315</v>
      </c>
      <c r="E91" s="35"/>
      <c r="F91" s="20">
        <v>51000</v>
      </c>
      <c r="G91" s="20">
        <v>0</v>
      </c>
      <c r="H91" s="20">
        <v>0</v>
      </c>
      <c r="I91" s="20">
        <v>0</v>
      </c>
      <c r="J91" s="177"/>
      <c r="K91" s="177"/>
      <c r="L91" s="178"/>
      <c r="N91" s="179"/>
      <c r="O91" s="179"/>
      <c r="P91" s="179"/>
    </row>
    <row r="92" spans="1:16" ht="17.100000000000001" customHeight="1" x14ac:dyDescent="0.2">
      <c r="A92" s="167" t="s">
        <v>411</v>
      </c>
      <c r="B92" s="168"/>
      <c r="C92" s="85" t="s">
        <v>405</v>
      </c>
      <c r="D92" s="85" t="s">
        <v>406</v>
      </c>
      <c r="E92" s="31"/>
      <c r="F92" s="18">
        <v>25000</v>
      </c>
      <c r="G92" s="18">
        <v>0</v>
      </c>
      <c r="H92" s="18">
        <v>0</v>
      </c>
      <c r="I92" s="18">
        <v>0</v>
      </c>
      <c r="J92" s="177"/>
      <c r="K92" s="177"/>
      <c r="L92" s="178"/>
      <c r="N92" s="179"/>
      <c r="O92" s="179"/>
      <c r="P92" s="179"/>
    </row>
    <row r="93" spans="1:16" ht="17.100000000000001" customHeight="1" x14ac:dyDescent="0.2">
      <c r="A93" s="164" t="s">
        <v>277</v>
      </c>
      <c r="B93" s="165"/>
      <c r="C93" s="166" t="s">
        <v>278</v>
      </c>
      <c r="D93" s="166" t="s">
        <v>279</v>
      </c>
      <c r="E93" s="35"/>
      <c r="F93" s="20">
        <v>28000</v>
      </c>
      <c r="G93" s="20">
        <v>0</v>
      </c>
      <c r="H93" s="20">
        <v>0</v>
      </c>
      <c r="I93" s="20">
        <v>0</v>
      </c>
      <c r="J93" s="177"/>
      <c r="K93" s="177"/>
      <c r="L93" s="178"/>
      <c r="N93" s="179"/>
      <c r="O93" s="179"/>
      <c r="P93" s="179"/>
    </row>
    <row r="94" spans="1:16" ht="17.100000000000001" customHeight="1" x14ac:dyDescent="0.2">
      <c r="A94" s="167" t="s">
        <v>295</v>
      </c>
      <c r="B94" s="168"/>
      <c r="C94" s="85" t="s">
        <v>296</v>
      </c>
      <c r="D94" s="85" t="s">
        <v>297</v>
      </c>
      <c r="E94" s="31"/>
      <c r="F94" s="18">
        <v>39000</v>
      </c>
      <c r="G94" s="18">
        <v>0</v>
      </c>
      <c r="H94" s="18">
        <v>0</v>
      </c>
      <c r="I94" s="18">
        <v>0</v>
      </c>
      <c r="J94" s="177"/>
      <c r="K94" s="177"/>
      <c r="L94" s="178"/>
      <c r="N94" s="179"/>
      <c r="O94" s="179"/>
      <c r="P94" s="179"/>
    </row>
    <row r="95" spans="1:16" ht="17.100000000000001" customHeight="1" x14ac:dyDescent="0.2">
      <c r="A95" s="164" t="s">
        <v>412</v>
      </c>
      <c r="B95" s="165"/>
      <c r="C95" s="166" t="s">
        <v>407</v>
      </c>
      <c r="D95" s="166" t="s">
        <v>408</v>
      </c>
      <c r="E95" s="35"/>
      <c r="F95" s="20">
        <v>42500</v>
      </c>
      <c r="G95" s="20">
        <v>0</v>
      </c>
      <c r="H95" s="20">
        <v>0</v>
      </c>
      <c r="I95" s="20">
        <v>0</v>
      </c>
      <c r="J95" s="177"/>
      <c r="K95" s="177"/>
      <c r="L95" s="178"/>
      <c r="N95" s="179"/>
      <c r="O95" s="179"/>
      <c r="P95" s="179"/>
    </row>
    <row r="96" spans="1:16" ht="17.100000000000001" customHeight="1" x14ac:dyDescent="0.2">
      <c r="A96" s="167" t="s">
        <v>316</v>
      </c>
      <c r="B96" s="168"/>
      <c r="C96" s="85" t="s">
        <v>317</v>
      </c>
      <c r="D96" s="85" t="s">
        <v>318</v>
      </c>
      <c r="E96" s="31"/>
      <c r="F96" s="18">
        <v>28000</v>
      </c>
      <c r="G96" s="18">
        <v>0</v>
      </c>
      <c r="H96" s="18">
        <v>0</v>
      </c>
      <c r="I96" s="18">
        <v>0</v>
      </c>
      <c r="J96" s="177"/>
      <c r="K96" s="177"/>
      <c r="L96" s="178"/>
      <c r="N96" s="179"/>
      <c r="O96" s="179"/>
      <c r="P96" s="179"/>
    </row>
    <row r="97" spans="1:17" ht="17.100000000000001" customHeight="1" x14ac:dyDescent="0.2">
      <c r="A97" s="164" t="s">
        <v>413</v>
      </c>
      <c r="B97" s="174"/>
      <c r="C97" s="175" t="s">
        <v>409</v>
      </c>
      <c r="D97" s="175" t="s">
        <v>410</v>
      </c>
      <c r="E97" s="176"/>
      <c r="F97" s="22">
        <v>15000</v>
      </c>
      <c r="G97" s="22">
        <v>0</v>
      </c>
      <c r="H97" s="22">
        <v>0</v>
      </c>
      <c r="I97" s="22">
        <v>0</v>
      </c>
      <c r="J97" s="177"/>
      <c r="K97" s="177"/>
      <c r="L97" s="178"/>
      <c r="N97" s="179"/>
      <c r="O97" s="179"/>
      <c r="P97" s="179"/>
    </row>
    <row r="98" spans="1:17" ht="35.1" customHeight="1" x14ac:dyDescent="0.2">
      <c r="A98" s="289" t="s">
        <v>353</v>
      </c>
      <c r="B98" s="290"/>
      <c r="C98" s="169"/>
      <c r="D98" s="169"/>
      <c r="E98" s="170"/>
      <c r="F98" s="171"/>
      <c r="G98" s="172">
        <f>SUM(G87:G97)</f>
        <v>0</v>
      </c>
      <c r="H98" s="172">
        <f>SUM(H87:H97)</f>
        <v>0</v>
      </c>
      <c r="I98" s="172">
        <f>SUM(I87:I97)</f>
        <v>0</v>
      </c>
      <c r="J98" s="179"/>
      <c r="K98" s="179"/>
      <c r="L98" s="179"/>
      <c r="M98" s="179"/>
      <c r="N98" s="179"/>
      <c r="O98" s="179"/>
      <c r="P98" s="179"/>
    </row>
    <row r="99" spans="1:17" s="183" customFormat="1" ht="45" customHeight="1" x14ac:dyDescent="0.2">
      <c r="A99" s="149" t="s">
        <v>388</v>
      </c>
      <c r="B99" s="149"/>
      <c r="C99" s="149"/>
      <c r="D99" s="149"/>
      <c r="E99" s="150"/>
      <c r="F99" s="151"/>
      <c r="G99" s="151"/>
      <c r="H99" s="151"/>
      <c r="I99" s="151"/>
      <c r="J99" s="152"/>
      <c r="K99" s="182"/>
      <c r="L99" s="182"/>
      <c r="M99" s="182"/>
      <c r="N99" s="182"/>
      <c r="O99" s="182"/>
      <c r="P99" s="182"/>
      <c r="Q99" s="182"/>
    </row>
    <row r="100" spans="1:17" ht="105" customHeight="1" x14ac:dyDescent="0.2">
      <c r="A100" s="291" t="s">
        <v>354</v>
      </c>
      <c r="B100" s="292"/>
      <c r="C100" s="163" t="s">
        <v>384</v>
      </c>
      <c r="D100" s="163" t="s">
        <v>55</v>
      </c>
      <c r="E100" s="154" t="s">
        <v>466</v>
      </c>
      <c r="F100" s="155" t="s">
        <v>467</v>
      </c>
      <c r="G100" s="155" t="s">
        <v>385</v>
      </c>
      <c r="H100" s="155" t="s">
        <v>357</v>
      </c>
      <c r="I100" s="155" t="s">
        <v>386</v>
      </c>
      <c r="J100" s="178"/>
      <c r="K100" s="179"/>
      <c r="L100" s="179"/>
      <c r="M100" s="179"/>
      <c r="N100" s="179"/>
      <c r="O100" s="179"/>
      <c r="P100" s="179"/>
      <c r="Q100" s="179"/>
    </row>
    <row r="101" spans="1:17" ht="17.100000000000001" customHeight="1" x14ac:dyDescent="0.2">
      <c r="A101" s="167" t="s">
        <v>307</v>
      </c>
      <c r="B101" s="168"/>
      <c r="C101" s="166" t="s">
        <v>308</v>
      </c>
      <c r="D101" s="166" t="s">
        <v>309</v>
      </c>
      <c r="E101" s="35"/>
      <c r="F101" s="20">
        <v>270</v>
      </c>
      <c r="G101" s="20">
        <v>0</v>
      </c>
      <c r="H101" s="20">
        <v>0</v>
      </c>
      <c r="I101" s="20">
        <v>0</v>
      </c>
      <c r="J101" s="178"/>
      <c r="K101" s="179"/>
      <c r="L101" s="179"/>
      <c r="M101" s="179"/>
      <c r="N101" s="179"/>
      <c r="O101" s="179"/>
      <c r="P101" s="179"/>
      <c r="Q101" s="179"/>
    </row>
    <row r="102" spans="1:17" ht="17.100000000000001" customHeight="1" x14ac:dyDescent="0.2">
      <c r="A102" s="173" t="s">
        <v>427</v>
      </c>
      <c r="B102" s="174"/>
      <c r="C102" s="270" t="s">
        <v>428</v>
      </c>
      <c r="D102" s="270" t="s">
        <v>429</v>
      </c>
      <c r="E102" s="39"/>
      <c r="F102" s="114">
        <v>27325</v>
      </c>
      <c r="G102" s="114">
        <v>0</v>
      </c>
      <c r="H102" s="114">
        <v>0</v>
      </c>
      <c r="I102" s="114">
        <v>0</v>
      </c>
      <c r="J102" s="178"/>
      <c r="K102" s="179"/>
      <c r="L102" s="179"/>
      <c r="M102" s="179"/>
      <c r="N102" s="179"/>
      <c r="O102" s="179"/>
      <c r="P102" s="179"/>
      <c r="Q102" s="179"/>
    </row>
    <row r="103" spans="1:17" ht="35.1" customHeight="1" x14ac:dyDescent="0.2">
      <c r="A103" s="289" t="s">
        <v>353</v>
      </c>
      <c r="B103" s="290"/>
      <c r="C103" s="169"/>
      <c r="D103" s="169"/>
      <c r="E103" s="170"/>
      <c r="F103" s="171"/>
      <c r="G103" s="172">
        <f>SUM(G101:G102)</f>
        <v>0</v>
      </c>
      <c r="H103" s="172">
        <f>SUM(H101:H102)</f>
        <v>0</v>
      </c>
      <c r="I103" s="172">
        <f>SUM(I101:I102)</f>
        <v>0</v>
      </c>
      <c r="J103" s="178"/>
      <c r="M103" s="179"/>
      <c r="N103" s="179"/>
      <c r="O103" s="179"/>
      <c r="P103" s="179"/>
      <c r="Q103" s="179"/>
    </row>
    <row r="104" spans="1:17" x14ac:dyDescent="0.2">
      <c r="A104" s="193"/>
      <c r="B104" s="193"/>
      <c r="C104" s="193"/>
      <c r="D104" s="193"/>
      <c r="E104" s="194"/>
      <c r="F104" s="193"/>
      <c r="G104" s="193"/>
      <c r="H104" s="193"/>
      <c r="I104" s="193"/>
      <c r="J104" s="178"/>
      <c r="M104" s="179"/>
      <c r="N104" s="179"/>
      <c r="O104" s="179"/>
      <c r="P104" s="179"/>
      <c r="Q104" s="179"/>
    </row>
    <row r="105" spans="1:17" x14ac:dyDescent="0.2">
      <c r="A105" s="193"/>
      <c r="B105" s="193"/>
      <c r="C105" s="193"/>
      <c r="D105" s="194"/>
      <c r="E105" s="193"/>
      <c r="F105" s="193"/>
      <c r="G105" s="193"/>
      <c r="H105" s="193"/>
      <c r="I105" s="178"/>
      <c r="L105" s="179"/>
      <c r="M105" s="179"/>
      <c r="N105" s="179"/>
      <c r="O105" s="179"/>
      <c r="P105" s="179"/>
    </row>
    <row r="106" spans="1:17" x14ac:dyDescent="0.2">
      <c r="A106" s="193"/>
      <c r="B106" s="193"/>
      <c r="C106" s="193"/>
      <c r="D106" s="194"/>
      <c r="E106" s="193"/>
      <c r="F106" s="193"/>
      <c r="G106" s="193"/>
      <c r="H106" s="193"/>
      <c r="I106" s="178"/>
      <c r="L106" s="179"/>
      <c r="M106" s="179"/>
      <c r="N106" s="179"/>
      <c r="O106" s="179"/>
      <c r="P106" s="179"/>
    </row>
    <row r="107" spans="1:17" x14ac:dyDescent="0.2">
      <c r="A107" s="193"/>
      <c r="B107" s="193"/>
      <c r="C107" s="193"/>
      <c r="D107" s="194"/>
      <c r="E107" s="193"/>
      <c r="F107" s="193"/>
      <c r="G107" s="193"/>
      <c r="H107" s="193"/>
      <c r="I107" s="178"/>
    </row>
    <row r="108" spans="1:17" x14ac:dyDescent="0.2">
      <c r="A108" s="193"/>
      <c r="B108" s="193"/>
      <c r="C108" s="193"/>
      <c r="D108" s="194"/>
      <c r="E108" s="193"/>
      <c r="F108" s="193">
        <f>F103+F98+F84+F44+F13</f>
        <v>31392362862.73</v>
      </c>
      <c r="G108" s="193">
        <f>G103+G98+G84+G44+G13</f>
        <v>30789938.129999995</v>
      </c>
      <c r="H108" s="193"/>
      <c r="I108" s="193">
        <f>I103+I98+I84+I44+I13</f>
        <v>3911</v>
      </c>
    </row>
    <row r="109" spans="1:17" x14ac:dyDescent="0.2">
      <c r="A109" s="193"/>
      <c r="B109" s="193"/>
      <c r="C109" s="193"/>
      <c r="D109" s="194"/>
      <c r="E109" s="193"/>
      <c r="F109" s="193">
        <f>F108-'Kapitalizacija, Capitalisation'!E5</f>
        <v>0</v>
      </c>
      <c r="G109" s="193">
        <f>G108-'1. stran,1 page'!F10</f>
        <v>0</v>
      </c>
      <c r="H109" s="193"/>
      <c r="I109" s="178">
        <f>I108-'1. stran,1 page'!G10</f>
        <v>0</v>
      </c>
    </row>
    <row r="110" spans="1:17" x14ac:dyDescent="0.2">
      <c r="A110" s="193"/>
      <c r="B110" s="193"/>
      <c r="C110" s="193"/>
      <c r="D110" s="194"/>
      <c r="E110" s="193"/>
      <c r="F110" s="193"/>
      <c r="G110" s="193"/>
      <c r="H110" s="193"/>
      <c r="I110" s="178"/>
    </row>
    <row r="111" spans="1:17" x14ac:dyDescent="0.2">
      <c r="A111" s="193"/>
      <c r="B111" s="193"/>
      <c r="C111" s="193"/>
      <c r="D111" s="194"/>
      <c r="E111" s="193"/>
      <c r="F111" s="193"/>
      <c r="G111" s="193"/>
      <c r="H111" s="193"/>
      <c r="I111" s="178"/>
      <c r="K111" s="177"/>
    </row>
    <row r="112" spans="1:17" x14ac:dyDescent="0.2">
      <c r="A112" s="193"/>
      <c r="B112" s="193"/>
      <c r="C112" s="193"/>
      <c r="D112" s="194"/>
      <c r="E112" s="193"/>
      <c r="F112" s="193"/>
      <c r="G112" s="193"/>
      <c r="H112" s="193"/>
      <c r="I112" s="178"/>
      <c r="K112" s="177"/>
      <c r="L112" s="178"/>
      <c r="M112" s="178"/>
      <c r="N112" s="178"/>
    </row>
    <row r="113" spans="1:16" x14ac:dyDescent="0.2">
      <c r="A113" s="193"/>
      <c r="B113" s="193"/>
      <c r="C113" s="193"/>
      <c r="D113" s="194"/>
      <c r="E113" s="193"/>
      <c r="F113" s="193"/>
      <c r="G113" s="193"/>
      <c r="H113" s="193"/>
      <c r="I113" s="178"/>
      <c r="K113" s="177"/>
      <c r="L113" s="178"/>
      <c r="M113" s="178"/>
      <c r="N113" s="178"/>
      <c r="O113" s="177"/>
      <c r="P113" s="179"/>
    </row>
    <row r="114" spans="1:16" x14ac:dyDescent="0.2">
      <c r="A114" s="193"/>
      <c r="B114" s="193"/>
      <c r="C114" s="193"/>
      <c r="D114" s="194"/>
      <c r="E114" s="193"/>
      <c r="F114" s="193"/>
      <c r="G114" s="193"/>
      <c r="H114" s="193"/>
      <c r="I114" s="178"/>
      <c r="K114" s="177"/>
      <c r="L114" s="178"/>
      <c r="M114" s="178"/>
      <c r="N114" s="178"/>
      <c r="O114" s="177"/>
      <c r="P114" s="179"/>
    </row>
    <row r="115" spans="1:16" x14ac:dyDescent="0.2">
      <c r="A115" s="193"/>
      <c r="B115" s="193"/>
      <c r="C115" s="193"/>
      <c r="D115" s="194"/>
      <c r="E115" s="193"/>
      <c r="F115" s="193"/>
      <c r="G115" s="193"/>
      <c r="H115" s="193"/>
      <c r="I115" s="178"/>
      <c r="K115" s="177"/>
      <c r="L115" s="178"/>
      <c r="M115" s="178"/>
      <c r="N115" s="178"/>
      <c r="O115" s="177"/>
      <c r="P115" s="179"/>
    </row>
    <row r="116" spans="1:16" x14ac:dyDescent="0.2">
      <c r="K116" s="177"/>
      <c r="L116" s="178"/>
      <c r="M116" s="178"/>
      <c r="N116" s="178"/>
      <c r="O116" s="177"/>
      <c r="P116" s="179"/>
    </row>
    <row r="117" spans="1:16" x14ac:dyDescent="0.2">
      <c r="K117" s="177"/>
      <c r="L117" s="178"/>
      <c r="M117" s="178"/>
      <c r="N117" s="178"/>
      <c r="O117" s="177"/>
      <c r="P117" s="179"/>
    </row>
    <row r="118" spans="1:16" x14ac:dyDescent="0.2">
      <c r="K118" s="177"/>
      <c r="L118" s="178"/>
      <c r="M118" s="178"/>
      <c r="N118" s="178"/>
      <c r="O118" s="177"/>
      <c r="P118" s="179"/>
    </row>
    <row r="119" spans="1:16" x14ac:dyDescent="0.2">
      <c r="K119" s="177"/>
      <c r="L119" s="178"/>
      <c r="M119" s="178"/>
      <c r="N119" s="178"/>
      <c r="O119" s="177"/>
      <c r="P119" s="179"/>
    </row>
    <row r="120" spans="1:16" x14ac:dyDescent="0.2">
      <c r="K120" s="177"/>
      <c r="L120" s="178"/>
      <c r="M120" s="178"/>
      <c r="N120" s="178"/>
      <c r="O120" s="177"/>
      <c r="P120" s="179"/>
    </row>
    <row r="121" spans="1:16" x14ac:dyDescent="0.2">
      <c r="J121" s="192"/>
      <c r="K121" s="177"/>
      <c r="L121" s="178"/>
      <c r="M121" s="178"/>
      <c r="N121" s="178"/>
      <c r="O121" s="177"/>
      <c r="P121" s="179"/>
    </row>
    <row r="122" spans="1:16" x14ac:dyDescent="0.2">
      <c r="J122" s="192"/>
      <c r="K122" s="177"/>
      <c r="L122" s="178"/>
      <c r="M122" s="178"/>
      <c r="N122" s="178"/>
      <c r="O122" s="177"/>
      <c r="P122" s="179"/>
    </row>
    <row r="123" spans="1:16" x14ac:dyDescent="0.2">
      <c r="J123" s="192"/>
      <c r="K123" s="177"/>
      <c r="L123" s="178"/>
      <c r="M123" s="178"/>
      <c r="N123" s="178"/>
      <c r="O123" s="177"/>
      <c r="P123" s="179"/>
    </row>
    <row r="124" spans="1:16" x14ac:dyDescent="0.2">
      <c r="J124" s="192"/>
      <c r="K124" s="177"/>
      <c r="L124" s="178"/>
      <c r="M124" s="178"/>
      <c r="N124" s="178"/>
      <c r="O124" s="177"/>
      <c r="P124" s="179"/>
    </row>
    <row r="125" spans="1:16" x14ac:dyDescent="0.2">
      <c r="J125" s="192"/>
      <c r="K125" s="177"/>
      <c r="L125" s="178"/>
      <c r="M125" s="178"/>
      <c r="N125" s="178"/>
      <c r="O125" s="177"/>
      <c r="P125" s="179"/>
    </row>
    <row r="126" spans="1:16" x14ac:dyDescent="0.2">
      <c r="J126" s="192"/>
      <c r="K126" s="177"/>
      <c r="L126" s="178"/>
      <c r="M126" s="178"/>
      <c r="N126" s="178"/>
      <c r="O126" s="177"/>
      <c r="P126" s="179"/>
    </row>
    <row r="127" spans="1:16" x14ac:dyDescent="0.2">
      <c r="J127" s="192"/>
      <c r="K127" s="177"/>
      <c r="L127" s="178"/>
      <c r="M127" s="178"/>
      <c r="N127" s="178"/>
      <c r="O127" s="177"/>
      <c r="P127" s="179"/>
    </row>
    <row r="128" spans="1:16" x14ac:dyDescent="0.2">
      <c r="J128" s="192"/>
      <c r="K128" s="177"/>
      <c r="L128" s="178"/>
      <c r="M128" s="178"/>
      <c r="N128" s="178"/>
      <c r="O128" s="177"/>
      <c r="P128" s="179"/>
    </row>
    <row r="129" spans="9:16" x14ac:dyDescent="0.2">
      <c r="J129" s="192"/>
      <c r="K129" s="177"/>
      <c r="L129" s="178"/>
      <c r="M129" s="178"/>
      <c r="N129" s="178"/>
      <c r="O129" s="177"/>
      <c r="P129" s="179"/>
    </row>
    <row r="130" spans="9:16" x14ac:dyDescent="0.2">
      <c r="J130" s="192"/>
      <c r="K130" s="177"/>
      <c r="L130" s="178"/>
      <c r="M130" s="178"/>
      <c r="N130" s="178"/>
      <c r="O130" s="177"/>
      <c r="P130" s="179"/>
    </row>
    <row r="131" spans="9:16" x14ac:dyDescent="0.2">
      <c r="I131" s="178"/>
      <c r="J131" s="192"/>
      <c r="K131" s="177"/>
      <c r="L131" s="178"/>
      <c r="M131" s="178"/>
      <c r="N131" s="178"/>
      <c r="O131" s="177"/>
      <c r="P131" s="179"/>
    </row>
    <row r="132" spans="9:16" x14ac:dyDescent="0.2">
      <c r="I132" s="178"/>
      <c r="J132" s="192"/>
      <c r="K132" s="177"/>
      <c r="L132" s="178"/>
      <c r="M132" s="178"/>
      <c r="N132" s="178"/>
      <c r="O132" s="177"/>
      <c r="P132" s="179"/>
    </row>
    <row r="133" spans="9:16" x14ac:dyDescent="0.2">
      <c r="I133" s="178"/>
      <c r="J133" s="192"/>
      <c r="K133" s="177"/>
      <c r="L133" s="178"/>
      <c r="M133" s="178"/>
      <c r="N133" s="178"/>
      <c r="O133" s="177"/>
      <c r="P133" s="179"/>
    </row>
    <row r="134" spans="9:16" x14ac:dyDescent="0.2">
      <c r="I134" s="178"/>
      <c r="J134" s="192"/>
      <c r="K134" s="177"/>
      <c r="L134" s="178"/>
      <c r="M134" s="178"/>
      <c r="N134" s="178"/>
      <c r="O134" s="177"/>
      <c r="P134" s="179"/>
    </row>
    <row r="135" spans="9:16" x14ac:dyDescent="0.2">
      <c r="I135" s="178"/>
      <c r="J135" s="192"/>
      <c r="K135" s="177"/>
      <c r="L135" s="178"/>
      <c r="M135" s="178"/>
      <c r="N135" s="178"/>
      <c r="O135" s="177"/>
      <c r="P135" s="179"/>
    </row>
    <row r="136" spans="9:16" x14ac:dyDescent="0.2">
      <c r="I136" s="178"/>
      <c r="J136" s="192"/>
      <c r="K136" s="177"/>
      <c r="L136" s="178"/>
      <c r="M136" s="178"/>
      <c r="N136" s="178"/>
      <c r="O136" s="177"/>
      <c r="P136" s="179"/>
    </row>
    <row r="137" spans="9:16" x14ac:dyDescent="0.2">
      <c r="I137" s="178"/>
      <c r="J137" s="192"/>
      <c r="K137" s="177"/>
      <c r="L137" s="178"/>
      <c r="M137" s="178"/>
      <c r="N137" s="178"/>
      <c r="O137" s="177"/>
      <c r="P137" s="179"/>
    </row>
    <row r="138" spans="9:16" x14ac:dyDescent="0.2">
      <c r="I138" s="178"/>
      <c r="J138" s="192"/>
      <c r="K138" s="177"/>
      <c r="L138" s="178"/>
      <c r="M138" s="178"/>
      <c r="N138" s="178"/>
      <c r="O138" s="177"/>
      <c r="P138" s="179"/>
    </row>
    <row r="139" spans="9:16" x14ac:dyDescent="0.2">
      <c r="I139" s="178"/>
      <c r="J139" s="192"/>
      <c r="K139" s="177"/>
      <c r="L139" s="178"/>
      <c r="M139" s="178"/>
      <c r="N139" s="178"/>
      <c r="O139" s="177"/>
      <c r="P139" s="179"/>
    </row>
    <row r="140" spans="9:16" x14ac:dyDescent="0.2">
      <c r="I140" s="178"/>
      <c r="J140" s="192"/>
      <c r="K140" s="177"/>
      <c r="L140" s="178"/>
      <c r="M140" s="178"/>
      <c r="N140" s="178"/>
      <c r="O140" s="177"/>
      <c r="P140" s="179"/>
    </row>
    <row r="141" spans="9:16" x14ac:dyDescent="0.2">
      <c r="I141" s="178"/>
      <c r="J141" s="192"/>
      <c r="K141" s="177"/>
      <c r="L141" s="178"/>
      <c r="M141" s="178"/>
      <c r="N141" s="178"/>
      <c r="O141" s="177"/>
      <c r="P141" s="179"/>
    </row>
    <row r="142" spans="9:16" x14ac:dyDescent="0.2">
      <c r="I142" s="178"/>
      <c r="J142" s="192"/>
      <c r="K142" s="177"/>
      <c r="L142" s="178"/>
      <c r="M142" s="178"/>
      <c r="N142" s="178"/>
      <c r="O142" s="177"/>
      <c r="P142" s="179"/>
    </row>
    <row r="143" spans="9:16" x14ac:dyDescent="0.2">
      <c r="I143" s="178"/>
      <c r="J143" s="192"/>
      <c r="K143" s="177"/>
      <c r="L143" s="178"/>
      <c r="M143" s="178"/>
      <c r="N143" s="178"/>
      <c r="O143" s="177"/>
      <c r="P143" s="179"/>
    </row>
    <row r="144" spans="9:16" x14ac:dyDescent="0.2">
      <c r="I144" s="178"/>
      <c r="J144" s="192"/>
      <c r="K144" s="177"/>
      <c r="L144" s="178"/>
      <c r="M144" s="178"/>
      <c r="N144" s="178"/>
      <c r="O144" s="177"/>
      <c r="P144" s="179"/>
    </row>
    <row r="145" spans="9:16" x14ac:dyDescent="0.2">
      <c r="I145" s="178"/>
      <c r="J145" s="192"/>
      <c r="K145" s="177"/>
      <c r="L145" s="178"/>
      <c r="M145" s="178"/>
      <c r="N145" s="178"/>
      <c r="O145" s="177"/>
      <c r="P145" s="179"/>
    </row>
    <row r="146" spans="9:16" x14ac:dyDescent="0.2">
      <c r="I146" s="178"/>
      <c r="J146" s="192"/>
      <c r="K146" s="177"/>
      <c r="L146" s="178"/>
      <c r="M146" s="178"/>
      <c r="N146" s="178"/>
      <c r="O146" s="177"/>
      <c r="P146" s="179"/>
    </row>
    <row r="147" spans="9:16" x14ac:dyDescent="0.2">
      <c r="I147" s="178"/>
      <c r="J147" s="192"/>
      <c r="K147" s="177"/>
      <c r="L147" s="178"/>
      <c r="M147" s="178"/>
      <c r="N147" s="178"/>
      <c r="O147" s="177"/>
      <c r="P147" s="179"/>
    </row>
    <row r="148" spans="9:16" x14ac:dyDescent="0.2">
      <c r="I148" s="178"/>
      <c r="J148" s="192"/>
      <c r="K148" s="177"/>
      <c r="L148" s="178"/>
      <c r="M148" s="178"/>
      <c r="N148" s="178"/>
      <c r="O148" s="177"/>
      <c r="P148" s="179"/>
    </row>
    <row r="149" spans="9:16" x14ac:dyDescent="0.2">
      <c r="I149" s="178"/>
      <c r="J149" s="192"/>
      <c r="K149" s="177"/>
      <c r="L149" s="178"/>
      <c r="M149" s="178"/>
      <c r="N149" s="178"/>
      <c r="O149" s="177"/>
      <c r="P149" s="179"/>
    </row>
    <row r="150" spans="9:16" x14ac:dyDescent="0.2">
      <c r="I150" s="178"/>
      <c r="J150" s="192"/>
      <c r="K150" s="177"/>
      <c r="L150" s="178"/>
      <c r="M150" s="178"/>
      <c r="N150" s="178"/>
      <c r="O150" s="177"/>
      <c r="P150" s="179"/>
    </row>
    <row r="151" spans="9:16" x14ac:dyDescent="0.2">
      <c r="I151" s="178"/>
      <c r="J151" s="192"/>
      <c r="L151" s="178"/>
      <c r="M151" s="178"/>
      <c r="N151" s="178"/>
      <c r="O151" s="177"/>
      <c r="P151" s="179"/>
    </row>
    <row r="152" spans="9:16" x14ac:dyDescent="0.2">
      <c r="I152" s="178"/>
      <c r="J152" s="192"/>
      <c r="O152" s="177"/>
      <c r="P152" s="179"/>
    </row>
    <row r="153" spans="9:16" x14ac:dyDescent="0.2">
      <c r="I153" s="178"/>
      <c r="J153" s="192"/>
    </row>
    <row r="154" spans="9:16" x14ac:dyDescent="0.2">
      <c r="I154" s="178"/>
      <c r="J154" s="192"/>
    </row>
    <row r="155" spans="9:16" x14ac:dyDescent="0.2">
      <c r="I155" s="178"/>
      <c r="J155" s="192"/>
      <c r="K155" s="179"/>
      <c r="L155" s="179"/>
      <c r="M155" s="179"/>
      <c r="N155" s="179"/>
      <c r="O155" s="179"/>
      <c r="P155" s="179"/>
    </row>
    <row r="156" spans="9:16" x14ac:dyDescent="0.2">
      <c r="I156" s="178"/>
      <c r="J156" s="192"/>
      <c r="K156" s="179"/>
      <c r="L156" s="179"/>
      <c r="M156" s="179"/>
      <c r="N156" s="179"/>
      <c r="O156" s="179"/>
      <c r="P156" s="179"/>
    </row>
    <row r="157" spans="9:16" x14ac:dyDescent="0.2">
      <c r="I157" s="178"/>
      <c r="J157" s="192"/>
      <c r="K157" s="179"/>
      <c r="L157" s="179"/>
      <c r="M157" s="179"/>
      <c r="N157" s="179"/>
      <c r="O157" s="179"/>
      <c r="P157" s="179"/>
    </row>
    <row r="158" spans="9:16" x14ac:dyDescent="0.2">
      <c r="I158" s="178"/>
      <c r="J158" s="192"/>
      <c r="K158" s="179"/>
      <c r="L158" s="179"/>
      <c r="M158" s="179"/>
      <c r="N158" s="179"/>
      <c r="O158" s="179"/>
      <c r="P158" s="179"/>
    </row>
    <row r="159" spans="9:16" x14ac:dyDescent="0.2">
      <c r="I159" s="178"/>
      <c r="J159" s="192"/>
      <c r="K159" s="179"/>
      <c r="L159" s="179"/>
      <c r="M159" s="179"/>
      <c r="N159" s="179"/>
      <c r="O159" s="179"/>
      <c r="P159" s="179"/>
    </row>
    <row r="160" spans="9:16" x14ac:dyDescent="0.2">
      <c r="I160" s="178"/>
      <c r="J160" s="192"/>
      <c r="K160" s="179"/>
      <c r="L160" s="179"/>
      <c r="M160" s="179"/>
      <c r="N160" s="179"/>
      <c r="O160" s="179"/>
      <c r="P160" s="179"/>
    </row>
    <row r="161" spans="9:16" x14ac:dyDescent="0.2">
      <c r="I161" s="178"/>
      <c r="K161" s="179"/>
      <c r="L161" s="179"/>
      <c r="M161" s="179"/>
      <c r="N161" s="179"/>
      <c r="O161" s="179"/>
      <c r="P161" s="179"/>
    </row>
  </sheetData>
  <mergeCells count="8">
    <mergeCell ref="A98:B98"/>
    <mergeCell ref="A103:B103"/>
    <mergeCell ref="A100:B100"/>
    <mergeCell ref="A1:I1"/>
    <mergeCell ref="A86:B86"/>
    <mergeCell ref="A15:B15"/>
    <mergeCell ref="A45:I45"/>
    <mergeCell ref="A2:B2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4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4"/>
  <sheetViews>
    <sheetView tabSelected="1" view="pageBreakPreview" zoomScaleNormal="100" zoomScaleSheetLayoutView="100" workbookViewId="0">
      <selection activeCell="G54" sqref="G54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6"/>
      <c r="B1" s="197"/>
      <c r="C1" s="197"/>
      <c r="D1" s="198"/>
      <c r="E1" s="198"/>
    </row>
    <row r="2" spans="1:10" ht="18" x14ac:dyDescent="0.25">
      <c r="A2" s="199"/>
      <c r="B2" s="199"/>
      <c r="C2" s="199"/>
      <c r="D2" s="199"/>
      <c r="E2" s="199"/>
    </row>
    <row r="3" spans="1:10" ht="80.099999999999994" customHeight="1" x14ac:dyDescent="0.2">
      <c r="A3" s="200" t="s">
        <v>391</v>
      </c>
      <c r="B3" s="258" t="s">
        <v>425</v>
      </c>
      <c r="C3" s="258" t="s">
        <v>426</v>
      </c>
      <c r="D3" s="251"/>
      <c r="E3" s="251"/>
    </row>
    <row r="4" spans="1:10" x14ac:dyDescent="0.2">
      <c r="A4" s="201" t="s">
        <v>227</v>
      </c>
      <c r="B4" s="202">
        <v>17920888.300000001</v>
      </c>
      <c r="C4" s="263">
        <v>0.29099999999999998</v>
      </c>
    </row>
    <row r="5" spans="1:10" x14ac:dyDescent="0.2">
      <c r="A5" s="203" t="s">
        <v>280</v>
      </c>
      <c r="B5" s="204">
        <v>7847841.7999999998</v>
      </c>
      <c r="C5" s="264">
        <v>0.12740000000000001</v>
      </c>
    </row>
    <row r="6" spans="1:10" x14ac:dyDescent="0.2">
      <c r="A6" s="205" t="s">
        <v>229</v>
      </c>
      <c r="B6" s="206">
        <v>5763435.5999999996</v>
      </c>
      <c r="C6" s="265">
        <v>9.3600000000000003E-2</v>
      </c>
    </row>
    <row r="7" spans="1:10" x14ac:dyDescent="0.2">
      <c r="A7" s="203" t="s">
        <v>230</v>
      </c>
      <c r="B7" s="204">
        <v>5614165.46</v>
      </c>
      <c r="C7" s="264">
        <v>9.1200000000000003E-2</v>
      </c>
    </row>
    <row r="8" spans="1:10" x14ac:dyDescent="0.2">
      <c r="A8" s="205" t="s">
        <v>231</v>
      </c>
      <c r="B8" s="206">
        <v>5110981.6500000004</v>
      </c>
      <c r="C8" s="265">
        <v>8.3000000000000004E-2</v>
      </c>
    </row>
    <row r="9" spans="1:10" x14ac:dyDescent="0.2">
      <c r="A9" s="207" t="s">
        <v>290</v>
      </c>
      <c r="B9" s="204">
        <v>4963515.96</v>
      </c>
      <c r="C9" s="264">
        <v>8.0600000000000005E-2</v>
      </c>
    </row>
    <row r="10" spans="1:10" x14ac:dyDescent="0.2">
      <c r="A10" s="205" t="s">
        <v>228</v>
      </c>
      <c r="B10" s="206">
        <v>3744443.39</v>
      </c>
      <c r="C10" s="265">
        <v>6.08E-2</v>
      </c>
    </row>
    <row r="11" spans="1:10" x14ac:dyDescent="0.2">
      <c r="A11" s="207" t="s">
        <v>281</v>
      </c>
      <c r="B11" s="252">
        <v>3563685.14</v>
      </c>
      <c r="C11" s="264">
        <v>5.79E-2</v>
      </c>
    </row>
    <row r="12" spans="1:10" x14ac:dyDescent="0.2">
      <c r="A12" s="205" t="s">
        <v>472</v>
      </c>
      <c r="B12" s="206">
        <v>1703981.78</v>
      </c>
      <c r="C12" s="265">
        <v>2.7699999999999999E-2</v>
      </c>
      <c r="E12" s="47"/>
      <c r="F12" s="47"/>
      <c r="G12" s="47"/>
      <c r="H12" s="47"/>
      <c r="I12" s="47"/>
      <c r="J12" s="47"/>
    </row>
    <row r="13" spans="1:10" x14ac:dyDescent="0.2">
      <c r="A13" s="203" t="s">
        <v>473</v>
      </c>
      <c r="B13" s="204">
        <v>1659995.2</v>
      </c>
      <c r="C13" s="264">
        <v>2.7E-2</v>
      </c>
      <c r="E13" s="47"/>
      <c r="F13" s="47"/>
      <c r="G13" s="47"/>
      <c r="H13" s="47"/>
      <c r="I13" s="47"/>
      <c r="J13" s="47"/>
    </row>
    <row r="14" spans="1:10" ht="25.5" x14ac:dyDescent="0.2">
      <c r="A14" s="208" t="s">
        <v>430</v>
      </c>
      <c r="B14" s="209">
        <v>3686941.98</v>
      </c>
      <c r="C14" s="266">
        <v>5.9799999999999999E-2</v>
      </c>
      <c r="E14" s="47"/>
      <c r="F14" s="47"/>
      <c r="G14" s="47"/>
      <c r="H14" s="47"/>
      <c r="I14" s="47"/>
      <c r="J14" s="47"/>
    </row>
    <row r="15" spans="1:10" ht="25.5" x14ac:dyDescent="0.2">
      <c r="A15" s="210" t="s">
        <v>392</v>
      </c>
      <c r="B15" s="211">
        <f>SUM(B4:B14)</f>
        <v>61579876.260000005</v>
      </c>
      <c r="C15" s="267">
        <f>SUM(C4:C14)</f>
        <v>0.99999999999999978</v>
      </c>
      <c r="E15" s="47"/>
      <c r="F15" s="47"/>
      <c r="G15" s="47"/>
      <c r="H15" s="47"/>
      <c r="I15" s="47"/>
      <c r="J15" s="47"/>
    </row>
    <row r="16" spans="1:10" ht="15" x14ac:dyDescent="0.2">
      <c r="A16" s="111"/>
      <c r="B16" s="212">
        <f>B15/2</f>
        <v>30789938.130000003</v>
      </c>
      <c r="C16" s="111"/>
      <c r="E16" s="47"/>
      <c r="F16" s="47"/>
      <c r="G16" s="47"/>
      <c r="H16" s="47"/>
      <c r="I16" s="47"/>
      <c r="J16" s="47"/>
    </row>
    <row r="17" spans="2:10" x14ac:dyDescent="0.2">
      <c r="B17" s="212">
        <f>B16-'1. stran,1 page'!F10</f>
        <v>0</v>
      </c>
      <c r="E17" s="213"/>
      <c r="F17" s="47"/>
      <c r="G17" s="47"/>
      <c r="H17" s="48"/>
      <c r="I17" s="47"/>
      <c r="J17" s="47"/>
    </row>
    <row r="18" spans="2:10" x14ac:dyDescent="0.2">
      <c r="B18" s="212"/>
      <c r="E18" s="47"/>
      <c r="F18" s="213"/>
      <c r="G18" s="47"/>
      <c r="H18" s="47"/>
      <c r="I18" s="47"/>
      <c r="J18" s="47"/>
    </row>
    <row r="19" spans="2:10" x14ac:dyDescent="0.2">
      <c r="E19" s="47"/>
      <c r="F19" s="47"/>
      <c r="G19" s="47"/>
      <c r="H19" s="47"/>
      <c r="I19" s="47"/>
      <c r="J19" s="47"/>
    </row>
    <row r="20" spans="2:10" x14ac:dyDescent="0.2">
      <c r="E20" s="47"/>
      <c r="F20" s="47"/>
      <c r="G20" s="47"/>
      <c r="H20" s="47"/>
      <c r="I20" s="47"/>
      <c r="J20" s="47"/>
    </row>
    <row r="21" spans="2:10" x14ac:dyDescent="0.2">
      <c r="E21" s="47"/>
      <c r="F21" s="47"/>
      <c r="G21" s="47"/>
      <c r="H21" s="47"/>
      <c r="I21" s="47"/>
      <c r="J21" s="47"/>
    </row>
    <row r="22" spans="2:10" x14ac:dyDescent="0.2">
      <c r="E22" s="47"/>
      <c r="F22" s="47"/>
      <c r="G22" s="47"/>
      <c r="H22" s="47"/>
      <c r="I22" s="47"/>
      <c r="J22" s="47"/>
    </row>
    <row r="23" spans="2:10" x14ac:dyDescent="0.2">
      <c r="E23" s="47"/>
      <c r="F23" s="47"/>
      <c r="G23" s="47"/>
      <c r="H23" s="47"/>
      <c r="I23" s="47"/>
      <c r="J23" s="47"/>
    </row>
    <row r="24" spans="2:10" x14ac:dyDescent="0.2">
      <c r="E24" s="47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46"/>
  <sheetViews>
    <sheetView tabSelected="1" view="pageBreakPreview" zoomScale="90" zoomScaleNormal="90" zoomScaleSheetLayoutView="90" workbookViewId="0">
      <selection activeCell="G54" sqref="G54"/>
    </sheetView>
  </sheetViews>
  <sheetFormatPr defaultRowHeight="15" x14ac:dyDescent="0.2"/>
  <cols>
    <col min="1" max="1" width="95.140625" style="245" customWidth="1"/>
    <col min="2" max="4" width="20.7109375" style="245" customWidth="1"/>
    <col min="5" max="5" width="20.7109375" style="246" customWidth="1"/>
    <col min="6" max="16384" width="9.140625" style="111"/>
  </cols>
  <sheetData>
    <row r="1" spans="1:7" ht="99.95" customHeight="1" x14ac:dyDescent="0.2">
      <c r="A1" s="300"/>
      <c r="B1" s="301"/>
      <c r="C1" s="301"/>
      <c r="D1" s="301"/>
      <c r="E1" s="301"/>
      <c r="F1" s="214"/>
      <c r="G1" s="215"/>
    </row>
    <row r="2" spans="1:7" x14ac:dyDescent="0.2">
      <c r="A2" s="216"/>
      <c r="B2" s="217"/>
      <c r="C2" s="217"/>
      <c r="D2" s="217"/>
      <c r="E2" s="218"/>
      <c r="F2" s="219"/>
      <c r="G2" s="215"/>
    </row>
    <row r="3" spans="1:7" ht="50.1" customHeight="1" x14ac:dyDescent="0.2">
      <c r="A3" s="286" t="s">
        <v>393</v>
      </c>
      <c r="B3" s="286"/>
      <c r="C3" s="288"/>
      <c r="D3" s="288"/>
      <c r="E3" s="288"/>
      <c r="F3" s="215"/>
      <c r="G3" s="220"/>
    </row>
    <row r="4" spans="1:7" ht="60" customHeight="1" x14ac:dyDescent="0.2">
      <c r="A4" s="221" t="s">
        <v>394</v>
      </c>
      <c r="B4" s="163" t="s">
        <v>419</v>
      </c>
      <c r="C4" s="163" t="s">
        <v>420</v>
      </c>
      <c r="D4" s="163" t="s">
        <v>421</v>
      </c>
      <c r="E4" s="222" t="s">
        <v>422</v>
      </c>
      <c r="F4" s="215"/>
      <c r="G4" s="215"/>
    </row>
    <row r="5" spans="1:7" x14ac:dyDescent="0.2">
      <c r="A5" s="223" t="s">
        <v>469</v>
      </c>
      <c r="B5" s="224" t="s">
        <v>470</v>
      </c>
      <c r="C5" s="225" t="s">
        <v>282</v>
      </c>
      <c r="D5" s="225" t="s">
        <v>283</v>
      </c>
      <c r="E5" s="226">
        <v>43112</v>
      </c>
      <c r="F5" s="215"/>
      <c r="G5" s="215"/>
    </row>
    <row r="6" spans="1:7" x14ac:dyDescent="0.2">
      <c r="A6" s="227"/>
      <c r="B6" s="228"/>
      <c r="C6" s="229"/>
      <c r="D6" s="229"/>
      <c r="E6" s="230"/>
      <c r="F6" s="215"/>
      <c r="G6" s="215"/>
    </row>
    <row r="7" spans="1:7" s="233" customFormat="1" x14ac:dyDescent="0.2">
      <c r="A7" s="231"/>
      <c r="B7" s="232"/>
      <c r="C7" s="232"/>
      <c r="D7" s="232"/>
      <c r="E7" s="232"/>
      <c r="F7" s="232"/>
      <c r="G7" s="232"/>
    </row>
    <row r="8" spans="1:7" ht="50.1" customHeight="1" x14ac:dyDescent="0.2">
      <c r="A8" s="286" t="s">
        <v>397</v>
      </c>
      <c r="B8" s="286"/>
      <c r="C8" s="298"/>
      <c r="D8" s="299"/>
      <c r="E8" s="286"/>
      <c r="F8" s="215"/>
      <c r="G8" s="215"/>
    </row>
    <row r="9" spans="1:7" ht="60" customHeight="1" x14ac:dyDescent="0.2">
      <c r="A9" s="221" t="s">
        <v>394</v>
      </c>
      <c r="B9" s="163" t="s">
        <v>395</v>
      </c>
      <c r="C9" s="253" t="s">
        <v>319</v>
      </c>
      <c r="D9" s="253" t="s">
        <v>396</v>
      </c>
      <c r="E9" s="254" t="s">
        <v>398</v>
      </c>
      <c r="F9" s="215"/>
      <c r="G9" s="234"/>
    </row>
    <row r="10" spans="1:7" x14ac:dyDescent="0.2">
      <c r="A10" s="223"/>
      <c r="B10" s="224"/>
      <c r="C10" s="225"/>
      <c r="D10" s="225"/>
      <c r="E10" s="226"/>
      <c r="F10" s="215"/>
      <c r="G10" s="234"/>
    </row>
    <row r="11" spans="1:7" x14ac:dyDescent="0.2">
      <c r="A11" s="227"/>
      <c r="B11" s="228"/>
      <c r="C11" s="229"/>
      <c r="D11" s="229"/>
      <c r="E11" s="230"/>
      <c r="F11" s="215"/>
      <c r="G11" s="234"/>
    </row>
    <row r="12" spans="1:7" ht="50.1" customHeight="1" x14ac:dyDescent="0.2">
      <c r="A12" s="286" t="s">
        <v>399</v>
      </c>
      <c r="B12" s="286"/>
      <c r="C12" s="286"/>
      <c r="D12" s="286"/>
      <c r="E12" s="286"/>
      <c r="F12" s="215"/>
    </row>
    <row r="13" spans="1:7" ht="60" customHeight="1" x14ac:dyDescent="0.2">
      <c r="A13" s="221" t="s">
        <v>394</v>
      </c>
      <c r="B13" s="163" t="s">
        <v>395</v>
      </c>
      <c r="C13" s="163" t="s">
        <v>319</v>
      </c>
      <c r="D13" s="163" t="s">
        <v>396</v>
      </c>
      <c r="E13" s="222" t="s">
        <v>400</v>
      </c>
      <c r="F13" s="215"/>
    </row>
    <row r="14" spans="1:7" x14ac:dyDescent="0.2">
      <c r="A14" s="80"/>
      <c r="B14" s="224"/>
      <c r="C14" s="225"/>
      <c r="D14" s="225"/>
      <c r="E14" s="226"/>
      <c r="F14" s="215"/>
    </row>
    <row r="15" spans="1:7" x14ac:dyDescent="0.2">
      <c r="A15" s="85"/>
      <c r="B15" s="228"/>
      <c r="C15" s="229"/>
      <c r="D15" s="229"/>
      <c r="E15" s="230"/>
      <c r="F15" s="215"/>
    </row>
    <row r="16" spans="1:7" x14ac:dyDescent="0.2">
      <c r="A16" s="185"/>
      <c r="B16" s="235"/>
      <c r="C16" s="235"/>
      <c r="D16" s="235"/>
      <c r="E16" s="236"/>
    </row>
    <row r="17" spans="1:6" ht="50.1" customHeight="1" x14ac:dyDescent="0.2">
      <c r="A17" s="286" t="s">
        <v>401</v>
      </c>
      <c r="B17" s="286"/>
      <c r="C17" s="286"/>
      <c r="D17" s="286"/>
      <c r="E17" s="286"/>
      <c r="F17" s="215"/>
    </row>
    <row r="18" spans="1:6" ht="60" customHeight="1" x14ac:dyDescent="0.2">
      <c r="A18" s="221" t="s">
        <v>394</v>
      </c>
      <c r="B18" s="163" t="s">
        <v>395</v>
      </c>
      <c r="C18" s="163" t="s">
        <v>319</v>
      </c>
      <c r="D18" s="163" t="s">
        <v>396</v>
      </c>
      <c r="E18" s="222" t="s">
        <v>402</v>
      </c>
      <c r="F18" s="215"/>
    </row>
    <row r="19" spans="1:6" x14ac:dyDescent="0.2">
      <c r="A19" s="80"/>
      <c r="B19" s="224"/>
      <c r="C19" s="225"/>
      <c r="D19" s="225"/>
      <c r="E19" s="226"/>
      <c r="F19" s="215"/>
    </row>
    <row r="20" spans="1:6" x14ac:dyDescent="0.2">
      <c r="A20" s="85"/>
      <c r="B20" s="228"/>
      <c r="C20" s="229"/>
      <c r="D20" s="229"/>
      <c r="E20" s="237"/>
      <c r="F20" s="215"/>
    </row>
    <row r="21" spans="1:6" x14ac:dyDescent="0.2">
      <c r="A21" s="185"/>
      <c r="B21" s="235"/>
      <c r="C21" s="235"/>
      <c r="D21" s="235"/>
      <c r="E21" s="236"/>
    </row>
    <row r="22" spans="1:6" ht="32.25" customHeight="1" x14ac:dyDescent="0.2">
      <c r="A22" s="238" t="s">
        <v>403</v>
      </c>
      <c r="B22" s="217"/>
      <c r="C22" s="217"/>
      <c r="D22" s="217"/>
      <c r="E22" s="218"/>
      <c r="F22" s="219"/>
    </row>
    <row r="23" spans="1:6" ht="60" customHeight="1" x14ac:dyDescent="0.2">
      <c r="A23" s="221" t="s">
        <v>394</v>
      </c>
      <c r="B23" s="163" t="s">
        <v>395</v>
      </c>
      <c r="C23" s="163" t="s">
        <v>319</v>
      </c>
      <c r="D23" s="163" t="s">
        <v>396</v>
      </c>
      <c r="E23" s="222" t="s">
        <v>404</v>
      </c>
    </row>
    <row r="24" spans="1:6" ht="30" customHeight="1" x14ac:dyDescent="0.2">
      <c r="A24" s="80" t="s">
        <v>119</v>
      </c>
      <c r="B24" s="225" t="s">
        <v>120</v>
      </c>
      <c r="C24" s="225" t="s">
        <v>291</v>
      </c>
      <c r="D24" s="225" t="s">
        <v>474</v>
      </c>
      <c r="E24" s="239">
        <v>43103</v>
      </c>
    </row>
    <row r="25" spans="1:6" ht="30" customHeight="1" x14ac:dyDescent="0.2">
      <c r="A25" s="85" t="s">
        <v>133</v>
      </c>
      <c r="B25" s="228" t="s">
        <v>134</v>
      </c>
      <c r="C25" s="229" t="s">
        <v>291</v>
      </c>
      <c r="D25" s="229" t="s">
        <v>474</v>
      </c>
      <c r="E25" s="237">
        <v>43103</v>
      </c>
    </row>
    <row r="26" spans="1:6" ht="30" customHeight="1" x14ac:dyDescent="0.2">
      <c r="A26" s="80" t="s">
        <v>76</v>
      </c>
      <c r="B26" s="225" t="s">
        <v>122</v>
      </c>
      <c r="C26" s="225" t="s">
        <v>291</v>
      </c>
      <c r="D26" s="225" t="s">
        <v>474</v>
      </c>
      <c r="E26" s="239">
        <v>43103</v>
      </c>
    </row>
    <row r="27" spans="1:6" ht="30" customHeight="1" x14ac:dyDescent="0.2">
      <c r="A27" s="85" t="s">
        <v>136</v>
      </c>
      <c r="B27" s="228" t="s">
        <v>137</v>
      </c>
      <c r="C27" s="229" t="s">
        <v>291</v>
      </c>
      <c r="D27" s="229" t="s">
        <v>474</v>
      </c>
      <c r="E27" s="237">
        <v>43103</v>
      </c>
      <c r="F27" s="243"/>
    </row>
    <row r="28" spans="1:6" ht="30" customHeight="1" x14ac:dyDescent="0.2">
      <c r="A28" s="80" t="s">
        <v>160</v>
      </c>
      <c r="B28" s="225" t="s">
        <v>161</v>
      </c>
      <c r="C28" s="225" t="s">
        <v>291</v>
      </c>
      <c r="D28" s="225" t="s">
        <v>474</v>
      </c>
      <c r="E28" s="239">
        <v>43103</v>
      </c>
      <c r="F28" s="243"/>
    </row>
    <row r="29" spans="1:6" ht="30" customHeight="1" x14ac:dyDescent="0.2">
      <c r="A29" s="85" t="s">
        <v>124</v>
      </c>
      <c r="B29" s="228" t="s">
        <v>125</v>
      </c>
      <c r="C29" s="229" t="s">
        <v>291</v>
      </c>
      <c r="D29" s="229" t="s">
        <v>474</v>
      </c>
      <c r="E29" s="237">
        <v>43103</v>
      </c>
      <c r="F29" s="243"/>
    </row>
    <row r="30" spans="1:6" ht="30" customHeight="1" x14ac:dyDescent="0.2">
      <c r="A30" s="80" t="s">
        <v>148</v>
      </c>
      <c r="B30" s="225" t="s">
        <v>149</v>
      </c>
      <c r="C30" s="225" t="s">
        <v>291</v>
      </c>
      <c r="D30" s="225" t="s">
        <v>474</v>
      </c>
      <c r="E30" s="239">
        <v>43103</v>
      </c>
      <c r="F30" s="243"/>
    </row>
    <row r="31" spans="1:6" ht="30" customHeight="1" x14ac:dyDescent="0.2">
      <c r="A31" s="85" t="s">
        <v>130</v>
      </c>
      <c r="B31" s="228" t="s">
        <v>131</v>
      </c>
      <c r="C31" s="229" t="s">
        <v>291</v>
      </c>
      <c r="D31" s="229" t="s">
        <v>474</v>
      </c>
      <c r="E31" s="237">
        <v>43103</v>
      </c>
      <c r="F31" s="243"/>
    </row>
    <row r="32" spans="1:6" ht="30" customHeight="1" x14ac:dyDescent="0.2">
      <c r="A32" s="80" t="s">
        <v>110</v>
      </c>
      <c r="B32" s="225" t="s">
        <v>111</v>
      </c>
      <c r="C32" s="225" t="s">
        <v>291</v>
      </c>
      <c r="D32" s="225" t="s">
        <v>474</v>
      </c>
      <c r="E32" s="239">
        <v>43103</v>
      </c>
      <c r="F32" s="243"/>
    </row>
    <row r="33" spans="1:6" ht="30" customHeight="1" x14ac:dyDescent="0.2">
      <c r="A33" s="85" t="s">
        <v>113</v>
      </c>
      <c r="B33" s="228" t="s">
        <v>114</v>
      </c>
      <c r="C33" s="229" t="s">
        <v>291</v>
      </c>
      <c r="D33" s="229" t="s">
        <v>474</v>
      </c>
      <c r="E33" s="237">
        <v>43103</v>
      </c>
      <c r="F33" s="243"/>
    </row>
    <row r="34" spans="1:6" ht="30" customHeight="1" x14ac:dyDescent="0.2">
      <c r="A34" s="80" t="s">
        <v>142</v>
      </c>
      <c r="B34" s="225" t="s">
        <v>143</v>
      </c>
      <c r="C34" s="225" t="s">
        <v>291</v>
      </c>
      <c r="D34" s="225" t="s">
        <v>474</v>
      </c>
      <c r="E34" s="239">
        <v>43103</v>
      </c>
      <c r="F34" s="243"/>
    </row>
    <row r="35" spans="1:6" ht="30" customHeight="1" x14ac:dyDescent="0.2">
      <c r="A35" s="85" t="s">
        <v>139</v>
      </c>
      <c r="B35" s="228" t="s">
        <v>140</v>
      </c>
      <c r="C35" s="229" t="s">
        <v>291</v>
      </c>
      <c r="D35" s="229" t="s">
        <v>474</v>
      </c>
      <c r="E35" s="237">
        <v>43103</v>
      </c>
      <c r="F35" s="243"/>
    </row>
    <row r="36" spans="1:6" ht="30" customHeight="1" x14ac:dyDescent="0.2">
      <c r="A36" s="80" t="s">
        <v>167</v>
      </c>
      <c r="B36" s="225" t="s">
        <v>168</v>
      </c>
      <c r="C36" s="225" t="s">
        <v>291</v>
      </c>
      <c r="D36" s="225" t="s">
        <v>474</v>
      </c>
      <c r="E36" s="239">
        <v>43103</v>
      </c>
      <c r="F36" s="243"/>
    </row>
    <row r="37" spans="1:6" ht="30" customHeight="1" x14ac:dyDescent="0.2">
      <c r="A37" s="85" t="s">
        <v>145</v>
      </c>
      <c r="B37" s="228" t="s">
        <v>146</v>
      </c>
      <c r="C37" s="229" t="s">
        <v>291</v>
      </c>
      <c r="D37" s="229" t="s">
        <v>474</v>
      </c>
      <c r="E37" s="237">
        <v>43103</v>
      </c>
      <c r="F37" s="244"/>
    </row>
    <row r="38" spans="1:6" ht="30" customHeight="1" x14ac:dyDescent="0.2">
      <c r="A38" s="80" t="s">
        <v>163</v>
      </c>
      <c r="B38" s="225" t="s">
        <v>164</v>
      </c>
      <c r="C38" s="225" t="s">
        <v>291</v>
      </c>
      <c r="D38" s="225" t="s">
        <v>474</v>
      </c>
      <c r="E38" s="239">
        <v>43103</v>
      </c>
      <c r="F38" s="236"/>
    </row>
    <row r="39" spans="1:6" ht="30" customHeight="1" x14ac:dyDescent="0.2">
      <c r="A39" s="85" t="s">
        <v>154</v>
      </c>
      <c r="B39" s="228" t="s">
        <v>155</v>
      </c>
      <c r="C39" s="229" t="s">
        <v>291</v>
      </c>
      <c r="D39" s="229" t="s">
        <v>474</v>
      </c>
      <c r="E39" s="237">
        <v>43103</v>
      </c>
      <c r="F39" s="236"/>
    </row>
    <row r="40" spans="1:6" ht="30" customHeight="1" x14ac:dyDescent="0.2">
      <c r="A40" s="80" t="s">
        <v>151</v>
      </c>
      <c r="B40" s="225" t="s">
        <v>152</v>
      </c>
      <c r="C40" s="225" t="s">
        <v>291</v>
      </c>
      <c r="D40" s="225" t="s">
        <v>474</v>
      </c>
      <c r="E40" s="239">
        <v>43103</v>
      </c>
      <c r="F40" s="243"/>
    </row>
    <row r="41" spans="1:6" ht="30" customHeight="1" x14ac:dyDescent="0.2">
      <c r="A41" s="85" t="s">
        <v>157</v>
      </c>
      <c r="B41" s="228" t="s">
        <v>158</v>
      </c>
      <c r="C41" s="229" t="s">
        <v>291</v>
      </c>
      <c r="D41" s="229" t="s">
        <v>474</v>
      </c>
      <c r="E41" s="237">
        <v>43103</v>
      </c>
      <c r="F41" s="243"/>
    </row>
    <row r="42" spans="1:6" ht="30" customHeight="1" x14ac:dyDescent="0.2">
      <c r="A42" s="80" t="s">
        <v>127</v>
      </c>
      <c r="B42" s="225" t="s">
        <v>128</v>
      </c>
      <c r="C42" s="225" t="s">
        <v>291</v>
      </c>
      <c r="D42" s="225" t="s">
        <v>474</v>
      </c>
      <c r="E42" s="239">
        <v>43103</v>
      </c>
      <c r="F42" s="243"/>
    </row>
    <row r="43" spans="1:6" ht="30" customHeight="1" x14ac:dyDescent="0.2">
      <c r="A43" s="85" t="s">
        <v>170</v>
      </c>
      <c r="B43" s="228" t="s">
        <v>171</v>
      </c>
      <c r="C43" s="229" t="s">
        <v>291</v>
      </c>
      <c r="D43" s="229" t="s">
        <v>474</v>
      </c>
      <c r="E43" s="237">
        <v>43103</v>
      </c>
      <c r="F43" s="243"/>
    </row>
    <row r="44" spans="1:6" ht="30" customHeight="1" x14ac:dyDescent="0.2">
      <c r="A44" s="80" t="s">
        <v>170</v>
      </c>
      <c r="B44" s="225" t="s">
        <v>173</v>
      </c>
      <c r="C44" s="225" t="s">
        <v>475</v>
      </c>
      <c r="D44" s="225" t="s">
        <v>474</v>
      </c>
      <c r="E44" s="239">
        <v>43103</v>
      </c>
      <c r="F44" s="243"/>
    </row>
    <row r="45" spans="1:6" ht="30" customHeight="1" x14ac:dyDescent="0.2">
      <c r="A45" s="85" t="s">
        <v>71</v>
      </c>
      <c r="B45" s="228" t="s">
        <v>72</v>
      </c>
      <c r="C45" s="229" t="s">
        <v>475</v>
      </c>
      <c r="D45" s="229" t="s">
        <v>474</v>
      </c>
      <c r="E45" s="237">
        <v>43103</v>
      </c>
      <c r="F45" s="243"/>
    </row>
    <row r="46" spans="1:6" x14ac:dyDescent="0.2">
      <c r="A46" s="240"/>
      <c r="B46" s="241"/>
      <c r="C46" s="241"/>
      <c r="D46" s="241"/>
      <c r="E46" s="242"/>
      <c r="F46" s="243"/>
    </row>
  </sheetData>
  <sortState ref="A17:E29">
    <sortCondition ref="E17:E29"/>
  </sortState>
  <mergeCells count="5">
    <mergeCell ref="A8:E8"/>
    <mergeCell ref="A1:E1"/>
    <mergeCell ref="A3:E3"/>
    <mergeCell ref="A12:E12"/>
    <mergeCell ref="A17:E17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5"/>
  <sheetViews>
    <sheetView showGridLines="0" tabSelected="1" view="pageBreakPreview" zoomScale="70" zoomScaleNormal="87" zoomScaleSheetLayoutView="70" workbookViewId="0">
      <selection activeCell="G54" sqref="G54"/>
    </sheetView>
  </sheetViews>
  <sheetFormatPr defaultColWidth="9.140625" defaultRowHeight="15" x14ac:dyDescent="0.2"/>
  <cols>
    <col min="1" max="1" width="53.7109375" style="111" customWidth="1"/>
    <col min="2" max="6" width="30" style="111" customWidth="1"/>
    <col min="7" max="7" width="15.7109375" style="110" customWidth="1"/>
    <col min="8" max="8" width="18.7109375" style="109" customWidth="1"/>
    <col min="9" max="9" width="17.42578125" style="109" customWidth="1"/>
    <col min="10" max="10" width="21.85546875" style="109" bestFit="1" customWidth="1"/>
    <col min="11" max="11" width="18.42578125" style="109" bestFit="1" customWidth="1"/>
    <col min="12" max="12" width="19.140625" style="109" bestFit="1" customWidth="1"/>
    <col min="13" max="13" width="17.42578125" style="110" bestFit="1" customWidth="1"/>
    <col min="14" max="16384" width="9.140625" style="111"/>
  </cols>
  <sheetData>
    <row r="1" spans="1:13" s="106" customFormat="1" ht="99.95" customHeight="1" x14ac:dyDescent="0.2">
      <c r="A1" s="287"/>
      <c r="B1" s="287"/>
      <c r="C1" s="287"/>
      <c r="D1" s="287"/>
      <c r="E1" s="287"/>
      <c r="F1" s="287"/>
      <c r="G1" s="102"/>
      <c r="H1" s="103"/>
      <c r="I1" s="103"/>
      <c r="J1" s="104"/>
      <c r="K1" s="104"/>
      <c r="L1" s="104"/>
      <c r="M1" s="105"/>
    </row>
    <row r="3" spans="1:13" ht="50.1" customHeight="1" x14ac:dyDescent="0.2">
      <c r="A3" s="286" t="s">
        <v>371</v>
      </c>
      <c r="B3" s="286"/>
      <c r="C3" s="288"/>
      <c r="D3" s="288"/>
      <c r="E3" s="288"/>
      <c r="F3" s="286"/>
      <c r="G3" s="107"/>
      <c r="H3" s="108"/>
      <c r="I3" s="108"/>
    </row>
    <row r="4" spans="1:13" ht="80.099999999999994" customHeight="1" x14ac:dyDescent="0.2">
      <c r="A4" s="55" t="s">
        <v>450</v>
      </c>
      <c r="B4" s="56" t="s">
        <v>415</v>
      </c>
      <c r="C4" s="56" t="s">
        <v>416</v>
      </c>
      <c r="D4" s="56" t="s">
        <v>417</v>
      </c>
      <c r="E4" s="56" t="s">
        <v>418</v>
      </c>
      <c r="F4" s="110"/>
      <c r="G4" s="109"/>
      <c r="L4" s="110"/>
      <c r="M4" s="111"/>
    </row>
    <row r="5" spans="1:13" ht="45" x14ac:dyDescent="0.2">
      <c r="A5" s="57" t="s">
        <v>451</v>
      </c>
      <c r="B5" s="58">
        <v>5022792204.1300001</v>
      </c>
      <c r="C5" s="58">
        <v>483670099.63999999</v>
      </c>
      <c r="D5" s="58">
        <v>25885900558.959999</v>
      </c>
      <c r="E5" s="58">
        <v>31392362862.73</v>
      </c>
      <c r="F5" s="115"/>
      <c r="G5" s="109"/>
      <c r="L5" s="110"/>
      <c r="M5" s="111"/>
    </row>
    <row r="6" spans="1:13" ht="45" x14ac:dyDescent="0.2">
      <c r="A6" s="59" t="s">
        <v>452</v>
      </c>
      <c r="B6" s="18"/>
      <c r="C6" s="18"/>
      <c r="D6" s="18"/>
      <c r="E6" s="18"/>
      <c r="F6" s="110"/>
      <c r="G6" s="109"/>
      <c r="L6" s="110"/>
      <c r="M6" s="111"/>
    </row>
    <row r="7" spans="1:13" ht="45" x14ac:dyDescent="0.2">
      <c r="A7" s="112" t="s">
        <v>453</v>
      </c>
      <c r="B7" s="20"/>
      <c r="C7" s="20"/>
      <c r="D7" s="20"/>
      <c r="E7" s="20"/>
      <c r="F7" s="110"/>
      <c r="G7" s="109"/>
      <c r="L7" s="110"/>
      <c r="M7" s="111"/>
    </row>
    <row r="8" spans="1:13" ht="45" x14ac:dyDescent="0.2">
      <c r="A8" s="59" t="s">
        <v>454</v>
      </c>
      <c r="B8" s="18"/>
      <c r="C8" s="18"/>
      <c r="D8" s="18"/>
      <c r="E8" s="18"/>
      <c r="F8" s="110"/>
      <c r="G8" s="109"/>
      <c r="L8" s="110"/>
      <c r="M8" s="111"/>
    </row>
    <row r="9" spans="1:13" ht="45" x14ac:dyDescent="0.2">
      <c r="A9" s="112" t="s">
        <v>455</v>
      </c>
      <c r="B9" s="20"/>
      <c r="C9" s="20"/>
      <c r="D9" s="20"/>
      <c r="E9" s="20"/>
      <c r="F9" s="110"/>
      <c r="G9" s="109"/>
      <c r="L9" s="110"/>
      <c r="M9" s="111"/>
    </row>
    <row r="10" spans="1:13" ht="45" x14ac:dyDescent="0.2">
      <c r="A10" s="59" t="s">
        <v>456</v>
      </c>
      <c r="B10" s="18"/>
      <c r="C10" s="18"/>
      <c r="D10" s="18"/>
      <c r="E10" s="18"/>
      <c r="F10" s="110"/>
      <c r="G10" s="109"/>
      <c r="L10" s="110"/>
      <c r="M10" s="111"/>
    </row>
    <row r="11" spans="1:13" ht="45" x14ac:dyDescent="0.2">
      <c r="A11" s="112" t="s">
        <v>457</v>
      </c>
      <c r="B11" s="20"/>
      <c r="C11" s="20"/>
      <c r="D11" s="20"/>
      <c r="E11" s="20"/>
      <c r="F11" s="110"/>
      <c r="G11" s="109"/>
      <c r="L11" s="110"/>
      <c r="M11" s="111"/>
    </row>
    <row r="12" spans="1:13" ht="45" x14ac:dyDescent="0.2">
      <c r="A12" s="59" t="s">
        <v>458</v>
      </c>
      <c r="B12" s="18"/>
      <c r="C12" s="18"/>
      <c r="D12" s="18"/>
      <c r="E12" s="18"/>
      <c r="F12" s="110"/>
      <c r="G12" s="109"/>
      <c r="L12" s="110"/>
      <c r="M12" s="111"/>
    </row>
    <row r="13" spans="1:13" ht="45" x14ac:dyDescent="0.2">
      <c r="A13" s="112" t="s">
        <v>459</v>
      </c>
      <c r="B13" s="20"/>
      <c r="C13" s="20"/>
      <c r="D13" s="20"/>
      <c r="E13" s="20"/>
      <c r="F13" s="110"/>
      <c r="G13" s="109"/>
      <c r="L13" s="110"/>
      <c r="M13" s="111"/>
    </row>
    <row r="14" spans="1:13" ht="45" x14ac:dyDescent="0.2">
      <c r="A14" s="59" t="s">
        <v>460</v>
      </c>
      <c r="B14" s="18"/>
      <c r="C14" s="18"/>
      <c r="D14" s="18"/>
      <c r="E14" s="18"/>
      <c r="F14" s="115"/>
      <c r="G14" s="109"/>
      <c r="L14" s="110"/>
      <c r="M14" s="111"/>
    </row>
    <row r="15" spans="1:13" ht="45" x14ac:dyDescent="0.2">
      <c r="A15" s="112" t="s">
        <v>461</v>
      </c>
      <c r="B15" s="20"/>
      <c r="C15" s="20"/>
      <c r="D15" s="20"/>
      <c r="E15" s="20"/>
      <c r="F15" s="110"/>
      <c r="G15" s="109"/>
      <c r="L15" s="110"/>
      <c r="M15" s="111"/>
    </row>
    <row r="16" spans="1:13" ht="45" x14ac:dyDescent="0.2">
      <c r="A16" s="113" t="s">
        <v>462</v>
      </c>
      <c r="B16" s="114"/>
      <c r="C16" s="114"/>
      <c r="D16" s="114"/>
      <c r="E16" s="114"/>
      <c r="F16" s="115"/>
      <c r="G16" s="109"/>
      <c r="L16" s="110"/>
      <c r="M16" s="111"/>
    </row>
    <row r="17" spans="1:13" ht="50.1" customHeight="1" x14ac:dyDescent="0.2">
      <c r="A17" s="286" t="s">
        <v>463</v>
      </c>
      <c r="B17" s="286"/>
      <c r="C17" s="286"/>
      <c r="D17" s="286"/>
      <c r="E17" s="286"/>
      <c r="F17" s="286"/>
      <c r="G17" s="107"/>
      <c r="H17" s="108"/>
      <c r="I17" s="108"/>
    </row>
    <row r="18" spans="1:13" ht="80.099999999999994" customHeight="1" x14ac:dyDescent="0.2">
      <c r="A18" s="55" t="s">
        <v>354</v>
      </c>
      <c r="B18" s="56" t="s">
        <v>372</v>
      </c>
      <c r="C18" s="56" t="s">
        <v>373</v>
      </c>
      <c r="D18" s="56" t="s">
        <v>374</v>
      </c>
      <c r="E18" s="56" t="s">
        <v>375</v>
      </c>
      <c r="F18" s="56" t="s">
        <v>382</v>
      </c>
    </row>
    <row r="19" spans="1:13" ht="45" x14ac:dyDescent="0.2">
      <c r="A19" s="116" t="s">
        <v>7</v>
      </c>
      <c r="B19" s="81" t="s">
        <v>361</v>
      </c>
      <c r="C19" s="117">
        <v>32793448</v>
      </c>
      <c r="D19" s="118">
        <v>58.6</v>
      </c>
      <c r="E19" s="119">
        <v>1921696052.8</v>
      </c>
      <c r="F19" s="120">
        <v>0.34899999999999998</v>
      </c>
    </row>
    <row r="20" spans="1:13" ht="45" x14ac:dyDescent="0.2">
      <c r="A20" s="121" t="s">
        <v>39</v>
      </c>
      <c r="B20" s="86" t="s">
        <v>361</v>
      </c>
      <c r="C20" s="122">
        <v>2086301</v>
      </c>
      <c r="D20" s="123">
        <v>353</v>
      </c>
      <c r="E20" s="124">
        <v>736464253</v>
      </c>
      <c r="F20" s="125">
        <v>0.13370000000000001</v>
      </c>
    </row>
    <row r="21" spans="1:13" ht="45" x14ac:dyDescent="0.2">
      <c r="A21" s="126" t="s">
        <v>74</v>
      </c>
      <c r="B21" s="81" t="s">
        <v>361</v>
      </c>
      <c r="C21" s="127">
        <v>22735148</v>
      </c>
      <c r="D21" s="128">
        <v>31.6</v>
      </c>
      <c r="E21" s="129">
        <v>718430676.79999995</v>
      </c>
      <c r="F21" s="130">
        <v>0.1305</v>
      </c>
    </row>
    <row r="22" spans="1:13" ht="45" x14ac:dyDescent="0.2">
      <c r="A22" s="121" t="s">
        <v>75</v>
      </c>
      <c r="B22" s="86" t="s">
        <v>361</v>
      </c>
      <c r="C22" s="122">
        <v>6535478</v>
      </c>
      <c r="D22" s="123">
        <v>87</v>
      </c>
      <c r="E22" s="124">
        <v>568586586</v>
      </c>
      <c r="F22" s="125">
        <v>0.1033</v>
      </c>
    </row>
    <row r="23" spans="1:13" ht="45" x14ac:dyDescent="0.2">
      <c r="A23" s="126" t="s">
        <v>40</v>
      </c>
      <c r="B23" s="81" t="s">
        <v>361</v>
      </c>
      <c r="C23" s="127">
        <v>14000000</v>
      </c>
      <c r="D23" s="128">
        <v>33</v>
      </c>
      <c r="E23" s="129">
        <v>462000000</v>
      </c>
      <c r="F23" s="130">
        <v>8.3900000000000002E-2</v>
      </c>
    </row>
    <row r="24" spans="1:13" ht="45" x14ac:dyDescent="0.2">
      <c r="A24" s="121" t="s">
        <v>77</v>
      </c>
      <c r="B24" s="86" t="s">
        <v>361</v>
      </c>
      <c r="C24" s="122">
        <v>17219662</v>
      </c>
      <c r="D24" s="123">
        <v>16.600000000000001</v>
      </c>
      <c r="E24" s="124">
        <v>285846389.19999999</v>
      </c>
      <c r="F24" s="125">
        <v>5.1900000000000002E-2</v>
      </c>
    </row>
    <row r="25" spans="1:13" ht="45" x14ac:dyDescent="0.2">
      <c r="A25" s="126" t="s">
        <v>41</v>
      </c>
      <c r="B25" s="81" t="s">
        <v>361</v>
      </c>
      <c r="C25" s="127">
        <v>6090943</v>
      </c>
      <c r="D25" s="128">
        <v>29</v>
      </c>
      <c r="E25" s="129">
        <v>176637347</v>
      </c>
      <c r="F25" s="130">
        <v>3.2099999999999997E-2</v>
      </c>
    </row>
    <row r="26" spans="1:13" ht="49.5" customHeight="1" x14ac:dyDescent="0.2">
      <c r="A26" s="121" t="s">
        <v>76</v>
      </c>
      <c r="B26" s="86" t="s">
        <v>377</v>
      </c>
      <c r="C26" s="122">
        <v>814626</v>
      </c>
      <c r="D26" s="123">
        <v>215</v>
      </c>
      <c r="E26" s="124">
        <v>175144590</v>
      </c>
      <c r="F26" s="125">
        <v>3.1800000000000002E-2</v>
      </c>
    </row>
    <row r="27" spans="1:13" ht="45" x14ac:dyDescent="0.2">
      <c r="A27" s="126" t="s">
        <v>8</v>
      </c>
      <c r="B27" s="81" t="s">
        <v>376</v>
      </c>
      <c r="C27" s="127">
        <v>24424613</v>
      </c>
      <c r="D27" s="128">
        <v>4.8499999999999996</v>
      </c>
      <c r="E27" s="129">
        <v>118459373.05</v>
      </c>
      <c r="F27" s="130">
        <v>2.1499999999999998E-2</v>
      </c>
    </row>
    <row r="28" spans="1:13" ht="45" x14ac:dyDescent="0.2">
      <c r="A28" s="131" t="s">
        <v>98</v>
      </c>
      <c r="B28" s="132" t="s">
        <v>377</v>
      </c>
      <c r="C28" s="133">
        <v>100919</v>
      </c>
      <c r="D28" s="134">
        <v>540</v>
      </c>
      <c r="E28" s="135">
        <v>54496260</v>
      </c>
      <c r="F28" s="136">
        <v>9.9000000000000008E-3</v>
      </c>
    </row>
    <row r="29" spans="1:13" ht="50.1" customHeight="1" x14ac:dyDescent="0.2">
      <c r="A29" s="271" t="s">
        <v>464</v>
      </c>
      <c r="B29" s="271"/>
      <c r="C29" s="271"/>
      <c r="D29" s="271"/>
      <c r="E29" s="271"/>
      <c r="F29" s="271"/>
      <c r="H29" s="137"/>
      <c r="I29" s="262" t="s">
        <v>378</v>
      </c>
      <c r="J29" s="262"/>
      <c r="K29" s="262"/>
    </row>
    <row r="30" spans="1:13" ht="45" x14ac:dyDescent="0.2">
      <c r="A30" s="138"/>
      <c r="B30" s="138"/>
      <c r="C30" s="138"/>
      <c r="D30" s="139"/>
      <c r="E30" s="140"/>
      <c r="F30" s="141"/>
      <c r="G30" s="142"/>
      <c r="H30" s="103" t="s">
        <v>70</v>
      </c>
      <c r="I30" s="143" t="s">
        <v>380</v>
      </c>
      <c r="J30" s="143" t="s">
        <v>381</v>
      </c>
      <c r="K30" s="261" t="s">
        <v>379</v>
      </c>
      <c r="L30" s="110"/>
      <c r="M30" s="111"/>
    </row>
    <row r="31" spans="1:13" ht="30" x14ac:dyDescent="0.2">
      <c r="A31" s="138"/>
      <c r="B31" s="138"/>
      <c r="C31" s="138"/>
      <c r="D31" s="139"/>
      <c r="E31" s="140"/>
      <c r="F31" s="141"/>
      <c r="G31" s="142"/>
      <c r="H31" s="144" t="s">
        <v>58</v>
      </c>
      <c r="I31" s="145">
        <f t="shared" ref="I31:I36" si="0">I43/10^6</f>
        <v>5022.7922041299998</v>
      </c>
      <c r="J31" s="145">
        <f t="shared" ref="J31:K35" si="1">J43/10^6</f>
        <v>483.67009963999999</v>
      </c>
      <c r="K31" s="145">
        <f t="shared" si="1"/>
        <v>25885.900558959998</v>
      </c>
      <c r="L31" s="110"/>
      <c r="M31" s="111"/>
    </row>
    <row r="32" spans="1:13" ht="30" x14ac:dyDescent="0.2">
      <c r="A32" s="138"/>
      <c r="B32" s="138"/>
      <c r="C32" s="138"/>
      <c r="D32" s="139"/>
      <c r="E32" s="140"/>
      <c r="F32" s="141"/>
      <c r="G32" s="142"/>
      <c r="H32" s="144" t="s">
        <v>59</v>
      </c>
      <c r="I32" s="145">
        <f t="shared" si="0"/>
        <v>0</v>
      </c>
      <c r="J32" s="145">
        <f t="shared" si="1"/>
        <v>0</v>
      </c>
      <c r="K32" s="145">
        <f t="shared" si="1"/>
        <v>0</v>
      </c>
      <c r="L32" s="110"/>
      <c r="M32" s="111"/>
    </row>
    <row r="33" spans="1:13" ht="30" x14ac:dyDescent="0.2">
      <c r="A33" s="138"/>
      <c r="B33" s="138"/>
      <c r="C33" s="138"/>
      <c r="D33" s="139"/>
      <c r="E33" s="140"/>
      <c r="F33" s="141"/>
      <c r="G33" s="142"/>
      <c r="H33" s="144" t="s">
        <v>60</v>
      </c>
      <c r="I33" s="145">
        <f t="shared" si="0"/>
        <v>0</v>
      </c>
      <c r="J33" s="145">
        <f t="shared" si="1"/>
        <v>0</v>
      </c>
      <c r="K33" s="145">
        <f t="shared" si="1"/>
        <v>0</v>
      </c>
      <c r="L33" s="110"/>
      <c r="M33" s="111"/>
    </row>
    <row r="34" spans="1:13" ht="30" x14ac:dyDescent="0.2">
      <c r="A34" s="138"/>
      <c r="B34" s="138"/>
      <c r="C34" s="138"/>
      <c r="D34" s="139"/>
      <c r="E34" s="140"/>
      <c r="F34" s="141"/>
      <c r="G34" s="142"/>
      <c r="H34" s="144" t="s">
        <v>61</v>
      </c>
      <c r="I34" s="145">
        <f t="shared" si="0"/>
        <v>0</v>
      </c>
      <c r="J34" s="145">
        <f t="shared" si="1"/>
        <v>0</v>
      </c>
      <c r="K34" s="145">
        <f t="shared" si="1"/>
        <v>0</v>
      </c>
      <c r="L34" s="110"/>
      <c r="M34" s="111"/>
    </row>
    <row r="35" spans="1:13" ht="30" x14ac:dyDescent="0.2">
      <c r="A35" s="138"/>
      <c r="B35" s="138"/>
      <c r="C35" s="138"/>
      <c r="D35" s="139"/>
      <c r="E35" s="140"/>
      <c r="F35" s="141"/>
      <c r="G35" s="142"/>
      <c r="H35" s="144" t="s">
        <v>62</v>
      </c>
      <c r="I35" s="145">
        <f t="shared" si="0"/>
        <v>0</v>
      </c>
      <c r="J35" s="145">
        <f t="shared" si="1"/>
        <v>0</v>
      </c>
      <c r="K35" s="145">
        <f t="shared" si="1"/>
        <v>0</v>
      </c>
      <c r="L35" s="110"/>
      <c r="M35" s="111"/>
    </row>
    <row r="36" spans="1:13" ht="30" x14ac:dyDescent="0.2">
      <c r="A36" s="138"/>
      <c r="B36" s="138"/>
      <c r="C36" s="138"/>
      <c r="D36" s="139"/>
      <c r="E36" s="140"/>
      <c r="F36" s="141"/>
      <c r="G36" s="142"/>
      <c r="H36" s="144" t="s">
        <v>63</v>
      </c>
      <c r="I36" s="145">
        <f t="shared" si="0"/>
        <v>0</v>
      </c>
      <c r="J36" s="145">
        <f>J48/10^6</f>
        <v>0</v>
      </c>
      <c r="K36" s="145">
        <f>K48/10^6</f>
        <v>0</v>
      </c>
      <c r="L36" s="110"/>
      <c r="M36" s="111"/>
    </row>
    <row r="37" spans="1:13" ht="30" x14ac:dyDescent="0.2">
      <c r="A37" s="138"/>
      <c r="B37" s="138"/>
      <c r="C37" s="138"/>
      <c r="D37" s="139"/>
      <c r="E37" s="140"/>
      <c r="F37" s="141"/>
      <c r="G37" s="142"/>
      <c r="H37" s="144" t="s">
        <v>64</v>
      </c>
      <c r="I37" s="145">
        <f t="shared" ref="I37:K40" si="2">I49/10^6</f>
        <v>0</v>
      </c>
      <c r="J37" s="145">
        <f t="shared" si="2"/>
        <v>0</v>
      </c>
      <c r="K37" s="145">
        <f t="shared" si="2"/>
        <v>0</v>
      </c>
      <c r="L37" s="110"/>
      <c r="M37" s="111"/>
    </row>
    <row r="38" spans="1:13" ht="30" x14ac:dyDescent="0.2">
      <c r="A38" s="138"/>
      <c r="B38" s="138"/>
      <c r="C38" s="138"/>
      <c r="D38" s="139"/>
      <c r="E38" s="140"/>
      <c r="F38" s="141"/>
      <c r="G38" s="142"/>
      <c r="H38" s="144" t="s">
        <v>65</v>
      </c>
      <c r="I38" s="145">
        <f t="shared" si="2"/>
        <v>0</v>
      </c>
      <c r="J38" s="145">
        <f t="shared" si="2"/>
        <v>0</v>
      </c>
      <c r="K38" s="145">
        <f t="shared" si="2"/>
        <v>0</v>
      </c>
      <c r="L38" s="110"/>
      <c r="M38" s="111"/>
    </row>
    <row r="39" spans="1:13" ht="30" x14ac:dyDescent="0.2">
      <c r="A39" s="138"/>
      <c r="B39" s="138"/>
      <c r="C39" s="138"/>
      <c r="D39" s="139"/>
      <c r="E39" s="140"/>
      <c r="F39" s="141"/>
      <c r="G39" s="142"/>
      <c r="H39" s="144" t="s">
        <v>66</v>
      </c>
      <c r="I39" s="145">
        <f>I51/10^6</f>
        <v>0</v>
      </c>
      <c r="J39" s="145">
        <f t="shared" si="2"/>
        <v>0</v>
      </c>
      <c r="K39" s="145">
        <f t="shared" si="2"/>
        <v>0</v>
      </c>
      <c r="L39" s="110"/>
      <c r="M39" s="111"/>
    </row>
    <row r="40" spans="1:13" ht="30" x14ac:dyDescent="0.2">
      <c r="A40" s="138"/>
      <c r="B40" s="138"/>
      <c r="C40" s="138"/>
      <c r="D40" s="139"/>
      <c r="E40" s="140"/>
      <c r="F40" s="141"/>
      <c r="G40" s="142"/>
      <c r="H40" s="144" t="s">
        <v>67</v>
      </c>
      <c r="I40" s="145">
        <f>I52/10^6</f>
        <v>0</v>
      </c>
      <c r="J40" s="145">
        <f t="shared" si="2"/>
        <v>0</v>
      </c>
      <c r="K40" s="145">
        <f t="shared" si="2"/>
        <v>0</v>
      </c>
      <c r="L40" s="110"/>
      <c r="M40" s="111"/>
    </row>
    <row r="41" spans="1:13" ht="30" x14ac:dyDescent="0.2">
      <c r="H41" s="144" t="s">
        <v>68</v>
      </c>
      <c r="I41" s="145">
        <f t="shared" ref="I41:K41" si="3">I53/10^6</f>
        <v>0</v>
      </c>
      <c r="J41" s="145">
        <f t="shared" si="3"/>
        <v>0</v>
      </c>
      <c r="K41" s="145">
        <f t="shared" si="3"/>
        <v>0</v>
      </c>
      <c r="L41" s="110"/>
      <c r="M41" s="111"/>
    </row>
    <row r="42" spans="1:13" ht="30" x14ac:dyDescent="0.2">
      <c r="F42" s="146">
        <v>5523710511.1199999</v>
      </c>
      <c r="H42" s="144" t="s">
        <v>69</v>
      </c>
      <c r="I42" s="145">
        <f t="shared" ref="I42:K42" si="4">I54/10^6</f>
        <v>0</v>
      </c>
      <c r="J42" s="145">
        <f t="shared" si="4"/>
        <v>0</v>
      </c>
      <c r="K42" s="145">
        <f t="shared" si="4"/>
        <v>0</v>
      </c>
      <c r="L42" s="110"/>
      <c r="M42" s="111"/>
    </row>
    <row r="43" spans="1:13" x14ac:dyDescent="0.2">
      <c r="H43" s="144" t="s">
        <v>438</v>
      </c>
      <c r="I43" s="147">
        <v>5022792204.1300001</v>
      </c>
      <c r="J43" s="147">
        <v>483670099.63999999</v>
      </c>
      <c r="K43" s="147">
        <v>25885900558.959999</v>
      </c>
      <c r="L43" s="115"/>
      <c r="M43" s="111"/>
    </row>
    <row r="44" spans="1:13" x14ac:dyDescent="0.2">
      <c r="H44" s="109" t="s">
        <v>439</v>
      </c>
      <c r="L44" s="115"/>
      <c r="M44" s="111"/>
    </row>
    <row r="45" spans="1:13" x14ac:dyDescent="0.2">
      <c r="H45" s="109" t="s">
        <v>440</v>
      </c>
      <c r="L45" s="115"/>
      <c r="M45" s="111"/>
    </row>
    <row r="46" spans="1:13" x14ac:dyDescent="0.2">
      <c r="H46" s="148" t="s">
        <v>441</v>
      </c>
      <c r="L46" s="115"/>
      <c r="M46" s="111"/>
    </row>
    <row r="47" spans="1:13" x14ac:dyDescent="0.2">
      <c r="H47" s="109" t="s">
        <v>442</v>
      </c>
      <c r="L47" s="115"/>
      <c r="M47" s="111"/>
    </row>
    <row r="48" spans="1:13" x14ac:dyDescent="0.2">
      <c r="H48" s="109" t="s">
        <v>443</v>
      </c>
      <c r="L48" s="115"/>
      <c r="M48" s="111"/>
    </row>
    <row r="49" spans="8:13" x14ac:dyDescent="0.2">
      <c r="H49" s="109" t="s">
        <v>444</v>
      </c>
      <c r="L49" s="115"/>
      <c r="M49" s="111"/>
    </row>
    <row r="50" spans="8:13" x14ac:dyDescent="0.2">
      <c r="H50" s="109" t="s">
        <v>445</v>
      </c>
      <c r="L50" s="115"/>
      <c r="M50" s="111"/>
    </row>
    <row r="51" spans="8:13" x14ac:dyDescent="0.2">
      <c r="H51" s="148" t="s">
        <v>446</v>
      </c>
      <c r="L51" s="115"/>
      <c r="M51" s="111"/>
    </row>
    <row r="52" spans="8:13" x14ac:dyDescent="0.2">
      <c r="H52" s="148" t="s">
        <v>465</v>
      </c>
      <c r="L52" s="115"/>
      <c r="M52" s="111"/>
    </row>
    <row r="53" spans="8:13" x14ac:dyDescent="0.2">
      <c r="H53" s="148" t="s">
        <v>448</v>
      </c>
      <c r="L53" s="115"/>
      <c r="M53" s="111"/>
    </row>
    <row r="54" spans="8:13" x14ac:dyDescent="0.2">
      <c r="H54" s="148" t="s">
        <v>449</v>
      </c>
      <c r="L54" s="110"/>
      <c r="M54" s="111"/>
    </row>
    <row r="55" spans="8:13" x14ac:dyDescent="0.2">
      <c r="L55" s="110"/>
      <c r="M55" s="111"/>
    </row>
  </sheetData>
  <mergeCells count="4">
    <mergeCell ref="A1:F1"/>
    <mergeCell ref="A29:F29"/>
    <mergeCell ref="A3:F3"/>
    <mergeCell ref="A17:F17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dce4e4856f9f1add1698389cccffe8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21dc087651675dd992270585fc59c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4FFAB2-6772-4A37-B8BE-13C66C43AB20}"/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F7CDD3-9190-4570-83F4-DF40E9015B4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2018-02-01T12:32:29Z</cp:lastPrinted>
  <dcterms:created xsi:type="dcterms:W3CDTF">2004-08-02T10:44:45Z</dcterms:created>
  <dcterms:modified xsi:type="dcterms:W3CDTF">2018-02-01T12:47:19Z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Order">
    <vt:r8>6547100</vt:r8>
  </property>
</Properties>
</file>