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7/Razsirjena statistika/"/>
    </mc:Choice>
  </mc:AlternateContent>
  <bookViews>
    <workbookView xWindow="0" yWindow="0" windowWidth="19200" windowHeight="10470" tabRatio="893" activeTab="26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sec'!$A$1:$E$31</definedName>
    <definedName name="_xlnm.Print_Area" localSheetId="24">'VP, Securities'!$A$1:$I$125</definedName>
  </definedNames>
  <calcPr calcId="152511"/>
</workbook>
</file>

<file path=xl/calcChain.xml><?xml version="1.0" encoding="utf-8"?>
<calcChain xmlns="http://schemas.openxmlformats.org/spreadsheetml/2006/main">
  <c r="I38" i="186" l="1"/>
  <c r="J38" i="186"/>
  <c r="K38" i="186"/>
  <c r="L38" i="186"/>
  <c r="K40" i="30"/>
  <c r="L40" i="30"/>
  <c r="M40" i="30"/>
  <c r="N40" i="30"/>
  <c r="O40" i="30"/>
  <c r="P40" i="30"/>
  <c r="I37" i="186" l="1"/>
  <c r="J37" i="186"/>
  <c r="K37" i="186"/>
  <c r="L37" i="186"/>
  <c r="K39" i="30"/>
  <c r="L39" i="30"/>
  <c r="M39" i="30"/>
  <c r="N39" i="30"/>
  <c r="O39" i="30"/>
  <c r="P39" i="30"/>
  <c r="B15" i="188" l="1"/>
  <c r="B16" i="188" s="1"/>
  <c r="F125" i="187"/>
  <c r="F116" i="187"/>
  <c r="F95" i="187"/>
  <c r="F54" i="187"/>
  <c r="F25" i="187"/>
  <c r="F15" i="187"/>
  <c r="I36" i="186"/>
  <c r="J36" i="186"/>
  <c r="K36" i="186"/>
  <c r="L36" i="186"/>
  <c r="K38" i="30"/>
  <c r="L38" i="30"/>
  <c r="M38" i="30"/>
  <c r="N38" i="30"/>
  <c r="O38" i="30"/>
  <c r="P38" i="30"/>
  <c r="B18" i="30"/>
  <c r="G18" i="30" l="1"/>
  <c r="H125" i="187" l="1"/>
  <c r="G125" i="187"/>
  <c r="H116" i="187"/>
  <c r="G116" i="187"/>
  <c r="G25" i="187"/>
  <c r="I35" i="186"/>
  <c r="J35" i="186"/>
  <c r="K35" i="186"/>
  <c r="L35" i="186"/>
  <c r="K37" i="30"/>
  <c r="L37" i="30"/>
  <c r="M37" i="30"/>
  <c r="N37" i="30"/>
  <c r="O37" i="30"/>
  <c r="P37" i="30"/>
  <c r="E18" i="30"/>
  <c r="D18" i="30"/>
  <c r="G95" i="187" l="1"/>
  <c r="H95" i="187"/>
  <c r="I95" i="187"/>
  <c r="K36" i="30" l="1"/>
  <c r="L36" i="30"/>
  <c r="G15" i="187"/>
  <c r="H15" i="187"/>
  <c r="I15" i="187"/>
  <c r="H25" i="187"/>
  <c r="I25" i="187"/>
  <c r="I34" i="186"/>
  <c r="J34" i="186"/>
  <c r="K34" i="186"/>
  <c r="L34" i="186"/>
  <c r="M36" i="30" l="1"/>
  <c r="N36" i="30"/>
  <c r="O36" i="30"/>
  <c r="P36" i="30"/>
  <c r="I54" i="187" l="1"/>
  <c r="H54" i="187"/>
  <c r="G54" i="187"/>
  <c r="F130" i="187" s="1"/>
  <c r="C18" i="30" l="1"/>
  <c r="F18" i="30"/>
</calcChain>
</file>

<file path=xl/sharedStrings.xml><?xml version="1.0" encoding="utf-8"?>
<sst xmlns="http://schemas.openxmlformats.org/spreadsheetml/2006/main" count="794" uniqueCount="513">
  <si>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</si>
  <si>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</si>
  <si>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</si>
  <si>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</si>
  <si>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</si>
  <si>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</si>
  <si>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</si>
  <si>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</si>
  <si>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</si>
  <si>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</si>
  <si>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</si>
  <si>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</si>
  <si>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</si>
  <si>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</si>
  <si>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</si>
  <si>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</si>
  <si>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</si>
  <si>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</si>
  <si>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</si>
  <si>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</si>
  <si>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</si>
  <si>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</si>
  <si>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</si>
  <si>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</si>
  <si>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</si>
  <si>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</si>
  <si>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</si>
  <si>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</si>
  <si>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</si>
  <si>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</si>
  <si>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</si>
  <si>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</si>
  <si>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</si>
  <si>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</si>
  <si>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</si>
  <si>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</si>
  <si>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</si>
  <si>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</si>
  <si>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</si>
  <si>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</si>
  <si>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</si>
  <si>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</si>
  <si>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</si>
  <si>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</si>
  <si>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</si>
  <si>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</si>
  <si>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</si>
  <si>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</si>
  <si>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</si>
  <si>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</si>
  <si>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</si>
  <si>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</si>
  <si>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</si>
  <si>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</si>
  <si>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</si>
  <si>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</si>
  <si>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</si>
  <si>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</si>
  <si>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</si>
  <si>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</si>
  <si>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</si>
  <si>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</si>
  <si>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</si>
  <si>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</si>
  <si>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</si>
  <si>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</si>
  <si>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</si>
  <si>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</si>
  <si>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</si>
  <si>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</si>
  <si>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</si>
  <si>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</si>
  <si>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</si>
  <si>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</si>
  <si>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</si>
  <si>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</si>
  <si>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</si>
  <si>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</si>
  <si>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</si>
  <si>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</si>
  <si>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</si>
  <si>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</si>
  <si>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</si>
  <si>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</si>
  <si>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</si>
  <si>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</si>
  <si>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</si>
  <si>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</si>
  <si>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</si>
  <si>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</si>
  <si>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</si>
  <si>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</si>
  <si>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</si>
  <si>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</si>
  <si>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</si>
  <si>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</si>
  <si>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</si>
  <si>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</si>
  <si>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</si>
  <si>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</si>
  <si>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</si>
  <si>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</si>
  <si>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</si>
  <si>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</si>
  <si>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</si>
  <si>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</si>
  <si>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</si>
  <si>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</si>
  <si>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</si>
  <si>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</si>
  <si>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</si>
  <si>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</si>
  <si>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</si>
  <si>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</si>
  <si>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</si>
  <si>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</si>
  <si>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</si>
  <si>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</si>
  <si>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</si>
  <si>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</si>
  <si>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</si>
  <si>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</si>
  <si>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</si>
  <si>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</si>
  <si>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</si>
  <si>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</si>
  <si>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</si>
  <si>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</si>
  <si>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</si>
  <si>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</si>
  <si>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</si>
  <si>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</si>
  <si>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</si>
  <si>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</si>
  <si>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</si>
  <si>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</si>
  <si>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</si>
  <si>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</si>
  <si>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</si>
  <si>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</si>
  <si>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</si>
  <si>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</si>
  <si>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</si>
  <si>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</si>
  <si>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</si>
  <si>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</si>
  <si>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</si>
  <si>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</si>
  <si>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</si>
  <si>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</si>
  <si>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</si>
  <si>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</si>
  <si>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</si>
  <si>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</si>
  <si>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</si>
  <si>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</si>
  <si>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</si>
  <si>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</si>
  <si>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</si>
  <si>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</si>
  <si>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</si>
  <si>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AG</t>
  </si>
  <si>
    <t>AGOG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</si>
  <si>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</si>
  <si>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</si>
  <si>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</si>
  <si>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</si>
  <si>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</si>
  <si>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</si>
  <si>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</si>
  <si>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</si>
  <si>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</si>
  <si>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</si>
  <si>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</si>
  <si>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</si>
  <si>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</si>
  <si>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</si>
  <si>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</si>
  <si>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</si>
  <si>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</si>
  <si>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</si>
  <si>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</si>
  <si>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</si>
  <si>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</si>
  <si>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</si>
  <si>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</si>
  <si>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</si>
  <si>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</si>
  <si>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</si>
  <si>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</si>
  <si>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</si>
  <si>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</si>
  <si>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</si>
  <si>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</si>
  <si>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</si>
  <si>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</si>
  <si>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</si>
  <si>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</si>
  <si>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</si>
  <si>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</si>
  <si>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</si>
  <si>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</si>
  <si>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INTERTRADE ITA</t>
  </si>
  <si>
    <t>INRG</t>
  </si>
  <si>
    <t>SI0031103334</t>
  </si>
  <si>
    <t>NAMA</t>
  </si>
  <si>
    <t>NALN</t>
  </si>
  <si>
    <t>SI0031102690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</si>
  <si>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</si>
  <si>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</si>
  <si>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</si>
  <si>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</si>
  <si>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</si>
  <si>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</si>
  <si>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</si>
  <si>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</si>
  <si>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</si>
  <si>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</si>
  <si>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</si>
  <si>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</si>
  <si>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</si>
  <si>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</si>
  <si>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38. IZDAJA</t>
  </si>
  <si>
    <t>RS38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</si>
  <si>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</si>
  <si>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</si>
  <si>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</si>
  <si>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</si>
  <si>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</si>
  <si>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</si>
  <si>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</si>
  <si>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</si>
  <si>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</si>
  <si>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</si>
  <si>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</si>
  <si>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</si>
  <si>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</si>
  <si>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</si>
  <si>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</si>
  <si>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</si>
  <si>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</si>
  <si>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</si>
  <si>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</si>
  <si>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</si>
  <si>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</si>
  <si>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</si>
  <si>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</si>
  <si>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</si>
  <si>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</si>
  <si>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</si>
  <si>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</si>
  <si>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</si>
  <si>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</si>
  <si>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</si>
  <si>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</si>
  <si>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</si>
  <si>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</si>
  <si>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</si>
  <si>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</si>
  <si>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</si>
  <si>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</si>
  <si>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</si>
  <si>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</si>
  <si>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</si>
  <si>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</si>
  <si>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</si>
  <si>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62. IZDAJA</t>
  </si>
  <si>
    <t>RS62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</si>
  <si>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</si>
  <si>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</si>
  <si>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</si>
  <si>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</si>
  <si>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</si>
  <si>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</si>
  <si>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</si>
  <si>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</si>
  <si>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</si>
  <si>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</si>
  <si>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</si>
  <si>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</si>
  <si>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</si>
  <si>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</si>
  <si>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</si>
  <si>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</si>
  <si>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</si>
  <si>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</si>
  <si>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</si>
  <si>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</si>
  <si>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</si>
  <si>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</si>
  <si>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</si>
  <si>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</si>
  <si>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</si>
  <si>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</si>
  <si>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</si>
  <si>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</si>
  <si>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</si>
  <si>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</si>
  <si>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</si>
  <si>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</si>
  <si>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REPUBLIKA SLOVENIJA 73. IZDAJA</t>
  </si>
  <si>
    <t>RS73</t>
  </si>
  <si>
    <t>SI0002103453</t>
  </si>
  <si>
    <t>RAIFFEISEN CENTROBANK AG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</si>
  <si>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</si>
  <si>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</si>
  <si>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</si>
  <si>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</si>
  <si>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</si>
  <si>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</si>
  <si>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</si>
  <si>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</si>
  <si>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</si>
  <si>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</si>
  <si>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</si>
  <si>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</si>
  <si>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</si>
  <si>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</si>
  <si>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</si>
  <si>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</si>
  <si>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</si>
  <si>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</si>
  <si>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</si>
  <si>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</si>
  <si>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</si>
  <si>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</si>
  <si>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</si>
  <si>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</si>
  <si>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</si>
  <si>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</si>
  <si>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</si>
  <si>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</si>
  <si>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</si>
  <si>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</si>
  <si>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</si>
  <si>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</si>
  <si>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</si>
  <si>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</si>
  <si>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</si>
  <si>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</si>
  <si>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</si>
  <si>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</si>
  <si>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</si>
  <si>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</si>
  <si>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</si>
  <si>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</si>
  <si>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</si>
  <si>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</si>
  <si>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</si>
  <si>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</si>
  <si>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</si>
  <si>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</si>
  <si>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</si>
  <si>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</si>
  <si>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</si>
  <si>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</si>
  <si>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</si>
  <si>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</si>
  <si>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</si>
  <si>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</si>
  <si>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</si>
  <si>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</si>
  <si>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</si>
  <si>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</si>
  <si>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</si>
  <si>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</si>
  <si>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</si>
  <si>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</si>
  <si>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</si>
  <si>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</si>
  <si>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</si>
  <si>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</si>
  <si>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</si>
  <si>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</si>
  <si>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Leto 2017
Year 2017</t>
  </si>
  <si>
    <t>Leto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</si>
  <si>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</si>
  <si>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</si>
  <si>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</si>
  <si>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</si>
  <si>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</si>
  <si>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</si>
  <si>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</si>
  <si>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</si>
  <si>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</si>
  <si>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</si>
  <si>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</si>
  <si>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</si>
  <si>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TELEKOM SLOVENIJE 1. IZDAJA</t>
  </si>
  <si>
    <t>KOMERCIALNI ZAPIS MERCATOR 10. IZDAJA</t>
  </si>
  <si>
    <t>Oktober 2017</t>
  </si>
  <si>
    <r>
      <t xml:space="preserve">Leto 2017
</t>
    </r>
    <r>
      <rPr>
        <sz val="10"/>
        <color theme="1"/>
        <rFont val="Arial"/>
        <family val="2"/>
        <charset val="238"/>
      </rPr>
      <t>Year 2017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</si>
  <si>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31.1.2017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</si>
  <si>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28.2.2017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</si>
  <si>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31.3.2017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</si>
  <si>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30.4.2017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</si>
  <si>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31.5.2017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</si>
  <si>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30.6.2017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</si>
  <si>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
</t>
    </r>
    <r>
      <rPr>
        <b/>
        <sz val="10"/>
        <rFont val="Arial"/>
        <family val="2"/>
        <charset val="238"/>
      </rPr>
      <t>31.7.2017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</si>
  <si>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31.8.2017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</si>
  <si>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30.9.2017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</si>
  <si>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31.10.2017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</si>
  <si>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30.11.2017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</si>
  <si>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31.12.2017</t>
    </r>
  </si>
  <si>
    <r>
      <t xml:space="preserve">Trg delnic - </t>
    </r>
    <r>
      <rPr>
        <b/>
        <sz val="10"/>
        <rFont val="Arial CE"/>
        <charset val="238"/>
      </rPr>
      <t xml:space="preserve">Vstopna kotacija
</t>
    </r>
    <r>
      <rPr>
        <sz val="10"/>
        <rFont val="Arial CE"/>
        <family val="2"/>
        <charset val="238"/>
      </rPr>
      <t>Entry Market</t>
    </r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</si>
  <si>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</si>
  <si>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</si>
  <si>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</si>
  <si>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</si>
  <si>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</si>
  <si>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</si>
  <si>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</si>
  <si>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</si>
  <si>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</si>
  <si>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</si>
  <si>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</si>
  <si>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DVANAJSTMESEČNE ZAKLADNE MENICE 70. IZDAJA</t>
  </si>
  <si>
    <t>DZ70</t>
  </si>
  <si>
    <t>SI0002501540</t>
  </si>
  <si>
    <t>DVANAJSTMESEČNE ZAKLADNE MENICE 71. IZDAJA</t>
  </si>
  <si>
    <t>DZ71</t>
  </si>
  <si>
    <t>SI0002501599</t>
  </si>
  <si>
    <t>DVANAJSTMESEČNE ZAKLADNE MENICE 72. IZDAJA</t>
  </si>
  <si>
    <t>DZ72</t>
  </si>
  <si>
    <t>SI0002501649</t>
  </si>
  <si>
    <t>DVANAJSTMESEČNE ZAKLADNE MENICE 73. IZDAJA</t>
  </si>
  <si>
    <t>DZ73</t>
  </si>
  <si>
    <t>SI0002501664</t>
  </si>
  <si>
    <t>OSEMNAJSTMESEČNE ZAKLADNE MENICE 6. IZDAJA</t>
  </si>
  <si>
    <t>OZ6</t>
  </si>
  <si>
    <t>SI0002103610</t>
  </si>
  <si>
    <t>OSEMNAJSTMESEČNE ZAKLADNE MENICE 7. IZDAJA</t>
  </si>
  <si>
    <t>OZ7</t>
  </si>
  <si>
    <t>SI0002103669</t>
  </si>
  <si>
    <t>MEL10</t>
  </si>
  <si>
    <t>SI0032501569</t>
  </si>
  <si>
    <t>KOMERCIALNI ZAPIS GEN-I 5. IZDAJA</t>
  </si>
  <si>
    <t>GEN05</t>
  </si>
  <si>
    <t>SI0032501619</t>
  </si>
  <si>
    <t>KOMERCIALNI ZAPIS MERCATOR 11. IZDAJA</t>
  </si>
  <si>
    <t>MEL11</t>
  </si>
  <si>
    <t>SI0032501692</t>
  </si>
  <si>
    <t>KOMERCIALNI ZAPIS SIJ 3. IZDAJA</t>
  </si>
  <si>
    <t>SIK03</t>
  </si>
  <si>
    <t>SI0032501700</t>
  </si>
  <si>
    <t>INTERKAPITAL VRIJEDNOSNI PAPIRI D.O.O.</t>
  </si>
  <si>
    <t>BKS Bank AG, Bančna podružnica</t>
  </si>
  <si>
    <t>OBVEZNICE</t>
  </si>
  <si>
    <t>Trg obveznic</t>
  </si>
  <si>
    <t>DVANAJSTMESEČNE ZAKLADNE MENICE 74. IZDAJA</t>
  </si>
  <si>
    <t>DZ74</t>
  </si>
  <si>
    <t>SI0002501755</t>
  </si>
  <si>
    <t>ŠESTMESEČNE ZAKLADNE MENICE 91. IZDAJA</t>
  </si>
  <si>
    <t>SZ91</t>
  </si>
  <si>
    <t>SI0002501748</t>
  </si>
  <si>
    <t>TRIMESEČNE ZAKLADNE MENICE 162. IZDAJA</t>
  </si>
  <si>
    <t>TZ162</t>
  </si>
  <si>
    <t>SI0002501730</t>
  </si>
  <si>
    <t>KOMERCIALNI ZAPIS GORENJE 5. IZDAJA</t>
  </si>
  <si>
    <t>GRV05</t>
  </si>
  <si>
    <t>SI0032501726</t>
  </si>
  <si>
    <t>BLAGAJNIŠKI IN KOMERC. ZAPISI</t>
  </si>
  <si>
    <t>DVANAJSTMESEČNE ZAKLADNE MENICE 75. IZDAJA</t>
  </si>
  <si>
    <t>DZ75</t>
  </si>
  <si>
    <t>SI0002501789</t>
  </si>
  <si>
    <t>ŠESTMESEČNE ZAKLADNE MENICE 92. IZDAJA</t>
  </si>
  <si>
    <t>SZ92</t>
  </si>
  <si>
    <t>SI0002501771</t>
  </si>
  <si>
    <t>ERSTE GROUP BANK AG</t>
  </si>
  <si>
    <t>REDNE DELNICE</t>
  </si>
  <si>
    <t>Trg delnic - Vstopna kotacija</t>
  </si>
  <si>
    <r>
      <t xml:space="preserve">Trg delnic - </t>
    </r>
    <r>
      <rPr>
        <b/>
        <sz val="10"/>
        <rFont val="Arial CE"/>
        <charset val="238"/>
      </rPr>
      <t xml:space="preserve">Standardna kotacija
</t>
    </r>
    <r>
      <rPr>
        <sz val="10"/>
        <rFont val="Arial CE"/>
        <family val="2"/>
        <charset val="238"/>
      </rPr>
      <t>Standard Market</t>
    </r>
  </si>
  <si>
    <r>
      <t xml:space="preserve">BORZNI PROMET PO SEGMENTIH V LETU 2017
</t>
    </r>
    <r>
      <rPr>
        <i/>
        <sz val="10"/>
        <rFont val="Arial"/>
        <family val="2"/>
        <charset val="238"/>
      </rPr>
      <t>TURNOVER BY TYPE OF SECURITIES IN 2017</t>
    </r>
  </si>
  <si>
    <r>
      <t xml:space="preserve">Trg delnic
</t>
    </r>
    <r>
      <rPr>
        <sz val="8"/>
        <color theme="0" tint="-0.14999847407452621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</si>
  <si>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Arial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</si>
  <si>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</si>
  <si>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Arial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</si>
  <si>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</si>
  <si>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14999847407452621"/>
        <rFont val="Arial"/>
        <family val="2"/>
        <charset val="238"/>
      </rPr>
      <t xml:space="preserve">
Entry market</t>
    </r>
  </si>
  <si>
    <r>
      <t xml:space="preserve">TRŽNA KAPITALIZACIJA PO SEGMENTIH V LETU 2017
</t>
    </r>
    <r>
      <rPr>
        <i/>
        <sz val="10"/>
        <rFont val="Arial"/>
        <family val="2"/>
        <charset val="238"/>
      </rPr>
      <t>MARKET CAPITALISATION BY TYPE OF SECURITIES IN 2017</t>
    </r>
  </si>
  <si>
    <r>
      <t>Trg obveznic</t>
    </r>
    <r>
      <rPr>
        <sz val="8"/>
        <color theme="0" tint="-0.14999847407452621"/>
        <rFont val="Arial"/>
        <family val="2"/>
        <charset val="238"/>
      </rPr>
      <t xml:space="preserve">
Bond market</t>
    </r>
  </si>
  <si>
    <t>DVANAJSTMESEČNE ZAKLADNE MENICE 76. IZDAJA</t>
  </si>
  <si>
    <t>DZ76</t>
  </si>
  <si>
    <t>SI0002501813</t>
  </si>
  <si>
    <t>OSEMNAJSTMESEČNE ZAKLADNE MENICE 8. IZDAJA</t>
  </si>
  <si>
    <t>OZ8</t>
  </si>
  <si>
    <t>SI0002103727</t>
  </si>
  <si>
    <t>ŠESTMESEČNE ZAKLADNE MENICE 93. IZDAJA</t>
  </si>
  <si>
    <t>SZ93</t>
  </si>
  <si>
    <t>SI0002501805</t>
  </si>
  <si>
    <r>
      <rPr>
        <b/>
        <sz val="10"/>
        <rFont val="Arial"/>
        <family val="2"/>
        <charset val="238"/>
      </rPr>
      <t xml:space="preserve">Ostali
</t>
    </r>
    <r>
      <rPr>
        <sz val="10"/>
        <rFont val="Arial"/>
        <family val="2"/>
        <charset val="238"/>
      </rPr>
      <t>Others</t>
    </r>
  </si>
  <si>
    <r>
      <t xml:space="preserve">SPREMEMBE PRI VREDNOSTNIH PAPIRJIH V LETU 2017
</t>
    </r>
    <r>
      <rPr>
        <sz val="14"/>
        <rFont val="Arial"/>
        <family val="2"/>
        <charset val="238"/>
      </rPr>
      <t>CHANGES IN SECURITIES IN 2017</t>
    </r>
  </si>
  <si>
    <r>
      <t xml:space="preserve">STATISTIKE LJUBLJANSKE BORZE
MAJ 2017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MAY 2017</t>
    </r>
  </si>
  <si>
    <r>
      <t xml:space="preserve">VELIKOST TRGA V MAJU 2017
</t>
    </r>
    <r>
      <rPr>
        <i/>
        <sz val="10"/>
        <rFont val="Arial"/>
        <family val="2"/>
        <charset val="238"/>
      </rPr>
      <t>MARKET SIZE IN MAY 2017</t>
    </r>
  </si>
  <si>
    <r>
      <t xml:space="preserve">Število izdajateljev
</t>
    </r>
    <r>
      <rPr>
        <sz val="10"/>
        <color theme="1"/>
        <rFont val="Arial"/>
        <family val="2"/>
        <charset val="238"/>
      </rPr>
      <t>Number of Issuers</t>
    </r>
    <r>
      <rPr>
        <b/>
        <sz val="10"/>
        <color theme="1"/>
        <rFont val="Arial"/>
        <family val="2"/>
        <charset val="238"/>
      </rPr>
      <t xml:space="preserve">
31.5.2017</t>
    </r>
  </si>
  <si>
    <r>
      <t xml:space="preserve">Število izdaj
</t>
    </r>
    <r>
      <rPr>
        <sz val="10"/>
        <color theme="1"/>
        <rFont val="Arial"/>
        <family val="2"/>
        <charset val="238"/>
      </rPr>
      <t>Number of issues</t>
    </r>
    <r>
      <rPr>
        <b/>
        <sz val="10"/>
        <color theme="1"/>
        <rFont val="Arial"/>
        <family val="2"/>
        <charset val="238"/>
      </rPr>
      <t xml:space="preserve">
31.5.2017</t>
    </r>
  </si>
  <si>
    <r>
      <t xml:space="preserve">Tržna kapitalizacija       (v mio EUR)
</t>
    </r>
    <r>
      <rPr>
        <sz val="10"/>
        <color theme="1"/>
        <rFont val="Arial"/>
        <family val="2"/>
        <charset val="238"/>
      </rPr>
      <t>Market capitalisation 
(in EURm)</t>
    </r>
    <r>
      <rPr>
        <b/>
        <sz val="10"/>
        <color theme="1"/>
        <rFont val="Arial"/>
        <family val="2"/>
        <charset val="238"/>
      </rPr>
      <t xml:space="preserve">
31.5.2017</t>
    </r>
  </si>
  <si>
    <r>
      <t xml:space="preserve">NAJPROMETNEJŠE DELNICE V MAJU 2017
</t>
    </r>
    <r>
      <rPr>
        <i/>
        <sz val="10"/>
        <rFont val="Arial"/>
        <family val="2"/>
        <charset val="238"/>
      </rPr>
      <t>MOST TRADED SHARES IN MAY 2017</t>
    </r>
  </si>
  <si>
    <r>
      <t xml:space="preserve">NAJPROMETNEJŠI DOLŽNIŠKI VP V MAJU 2017
</t>
    </r>
    <r>
      <rPr>
        <i/>
        <sz val="10"/>
        <rFont val="Arial"/>
        <family val="2"/>
        <charset val="238"/>
      </rPr>
      <t>MOST TRADED DEBT SECURITIES IN MAY 2017</t>
    </r>
  </si>
  <si>
    <r>
      <t xml:space="preserve">DELNICE Z NAJVEČJO TRŽNO KAPITALIZACIJO NA DAN 31.5.2017
</t>
    </r>
    <r>
      <rPr>
        <i/>
        <sz val="10"/>
        <rFont val="Arial"/>
        <family val="2"/>
        <charset val="238"/>
      </rPr>
      <t>SHARES WITH THE HIGHEST MARKET CAPITALISATION AS AT 31 MAY 2017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</si>
  <si>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  <r>
      <rPr>
        <b/>
        <sz val="10"/>
        <color theme="1"/>
        <rFont val="Arial"/>
        <family val="2"/>
        <charset val="238"/>
      </rPr>
      <t xml:space="preserve">
31.5.2017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</si>
  <si>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  <r>
      <rPr>
        <b/>
        <sz val="10"/>
        <color theme="1"/>
        <rFont val="Arial"/>
        <family val="2"/>
        <charset val="238"/>
      </rPr>
      <t xml:space="preserve">
31.5.2017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</si>
  <si>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  <r>
      <rPr>
        <b/>
        <sz val="10"/>
        <color theme="1"/>
        <rFont val="Arial"/>
        <family val="2"/>
        <charset val="238"/>
      </rPr>
      <t xml:space="preserve">
31.5.2017</t>
    </r>
  </si>
  <si>
    <t>DVANAJSTMESEČNE ZAKLADNE MENICE 77. IZDAJA</t>
  </si>
  <si>
    <t>DZ77</t>
  </si>
  <si>
    <t>SI0002501847</t>
  </si>
  <si>
    <t>ŠESTMESEČNE ZAKLADNE MENICE 94. IZDAJA</t>
  </si>
  <si>
    <t>SZ94</t>
  </si>
  <si>
    <t>SI0002501839</t>
  </si>
  <si>
    <t>TRIMESEČNE ZAKLADNE MENICE 163. IZDAJA</t>
  </si>
  <si>
    <t>TZ163</t>
  </si>
  <si>
    <t>SI0002501821</t>
  </si>
  <si>
    <t>ABANKA d.d., Ljubljana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</si>
</sst>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sz val="8"/>
      <color theme="0" tint="-0.14999847407452621"/>
      <name val="Arial CE"/>
      <family val="2"/>
      <charset val="238"/>
    </font>
    <font>
      <sz val="10"/>
      <color theme="0" tint="-0.14999847407452621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  <font>
      <b/>
      <sz val="8"/>
      <color theme="0" tint="-0.14999847407452621"/>
      <name val="Arial"/>
      <family val="2"/>
      <charset val="238"/>
    </font>
    <font>
      <u/>
      <sz val="10"/>
      <color theme="0" tint="-0.14999847407452621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sz val="11"/>
      <color theme="0" tint="-0.14999847407452621"/>
      <name val="Arial CE"/>
      <family val="2"/>
      <charset val="238"/>
    </font>
    <font>
      <b/>
      <sz val="12"/>
      <color theme="0" tint="-0.14999847407452621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6689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2" fillId="21" borderId="2" applyNumberFormat="0" applyAlignment="0" applyProtection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1" fillId="23" borderId="7" applyNumberFormat="0" applyFont="0" applyAlignment="0" applyProtection="0"/>
    <xf numFmtId="0" fontId="27" fillId="20" borderId="8" applyNumberFormat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165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23" borderId="7" applyNumberFormat="0" applyFont="0" applyAlignment="0" applyProtection="0"/>
    <xf numFmtId="9" fontId="2" fillId="0" borderId="0" applyFont="0" applyFill="0" applyBorder="0" applyAlignment="0" applyProtection="0"/>
    <xf numFmtId="0" fontId="11" fillId="0" borderId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70" fontId="8" fillId="0" borderId="0" applyFont="0" applyFill="0" applyBorder="0" applyAlignment="0" applyProtection="0"/>
    <xf numFmtId="0" fontId="1" fillId="54" borderId="0" applyNumberFormat="0" applyBorder="0" applyAlignment="0" applyProtection="0"/>
    <xf numFmtId="0" fontId="41" fillId="53" borderId="0" applyNumberFormat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1" fillId="54" borderId="0" applyNumberFormat="0" applyBorder="0" applyAlignment="0" applyProtection="0"/>
    <xf numFmtId="0" fontId="1" fillId="53" borderId="0" applyNumberFormat="0" applyBorder="0" applyAlignment="0" applyProtection="0"/>
    <xf numFmtId="9" fontId="8" fillId="0" borderId="0" applyFont="0" applyFill="0" applyBorder="0" applyAlignment="0" applyProtection="0"/>
    <xf numFmtId="0" fontId="4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29" borderId="0" applyNumberFormat="0" applyBorder="0" applyAlignment="0" applyProtection="0"/>
    <xf numFmtId="0" fontId="1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33" borderId="0" applyNumberFormat="0" applyBorder="0" applyAlignment="0" applyProtection="0"/>
    <xf numFmtId="0" fontId="1" fillId="33" borderId="0" applyNumberFormat="0" applyBorder="0" applyAlignment="0" applyProtection="0"/>
    <xf numFmtId="0" fontId="41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57" fillId="36" borderId="0" applyNumberFormat="0" applyBorder="0" applyAlignment="0" applyProtection="0"/>
    <xf numFmtId="0" fontId="31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57" borderId="0" applyNumberFormat="0" applyBorder="0" applyAlignment="0" applyProtection="0"/>
    <xf numFmtId="0" fontId="31" fillId="57" borderId="0" applyNumberFormat="0" applyBorder="0" applyAlignment="0" applyProtection="0"/>
    <xf numFmtId="0" fontId="57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39" borderId="0" applyNumberFormat="0" applyBorder="0" applyAlignment="0" applyProtection="0"/>
    <xf numFmtId="0" fontId="57" fillId="39" borderId="0" applyNumberFormat="0" applyBorder="0" applyAlignment="0" applyProtection="0"/>
    <xf numFmtId="0" fontId="31" fillId="40" borderId="0" applyNumberFormat="0" applyBorder="0" applyAlignment="0" applyProtection="0"/>
    <xf numFmtId="0" fontId="57" fillId="40" borderId="0" applyNumberFormat="0" applyBorder="0" applyAlignment="0" applyProtection="0"/>
    <xf numFmtId="0" fontId="31" fillId="41" borderId="0" applyNumberFormat="0" applyBorder="0" applyAlignment="0" applyProtection="0"/>
    <xf numFmtId="0" fontId="57" fillId="41" borderId="0" applyNumberFormat="0" applyBorder="0" applyAlignment="0" applyProtection="0"/>
    <xf numFmtId="0" fontId="31" fillId="42" borderId="0" applyNumberFormat="0" applyBorder="0" applyAlignment="0" applyProtection="0"/>
    <xf numFmtId="0" fontId="57" fillId="42" borderId="0" applyNumberFormat="0" applyBorder="0" applyAlignment="0" applyProtection="0"/>
    <xf numFmtId="0" fontId="31" fillId="43" borderId="0" applyNumberFormat="0" applyBorder="0" applyAlignment="0" applyProtection="0"/>
    <xf numFmtId="0" fontId="57" fillId="43" borderId="0" applyNumberFormat="0" applyBorder="0" applyAlignment="0" applyProtection="0"/>
    <xf numFmtId="0" fontId="31" fillId="44" borderId="0" applyNumberFormat="0" applyBorder="0" applyAlignment="0" applyProtection="0"/>
    <xf numFmtId="0" fontId="57" fillId="44" borderId="0" applyNumberFormat="0" applyBorder="0" applyAlignment="0" applyProtection="0"/>
    <xf numFmtId="0" fontId="42" fillId="45" borderId="0" applyNumberFormat="0" applyBorder="0" applyAlignment="0" applyProtection="0"/>
    <xf numFmtId="0" fontId="58" fillId="45" borderId="0" applyNumberFormat="0" applyBorder="0" applyAlignment="0" applyProtection="0"/>
    <xf numFmtId="0" fontId="43" fillId="46" borderId="14" applyNumberFormat="0" applyAlignment="0" applyProtection="0"/>
    <xf numFmtId="0" fontId="59" fillId="46" borderId="14" applyNumberFormat="0" applyAlignment="0" applyProtection="0"/>
    <xf numFmtId="0" fontId="44" fillId="47" borderId="15" applyNumberFormat="0" applyAlignment="0" applyProtection="0"/>
    <xf numFmtId="0" fontId="60" fillId="47" borderId="15" applyNumberFormat="0" applyAlignment="0" applyProtection="0"/>
    <xf numFmtId="164" fontId="1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62" fillId="48" borderId="0" applyNumberFormat="0" applyBorder="0" applyAlignment="0" applyProtection="0"/>
    <xf numFmtId="0" fontId="47" fillId="0" borderId="16" applyNumberFormat="0" applyFill="0" applyAlignment="0" applyProtection="0"/>
    <xf numFmtId="0" fontId="63" fillId="0" borderId="16" applyNumberFormat="0" applyFill="0" applyAlignment="0" applyProtection="0"/>
    <xf numFmtId="0" fontId="48" fillId="0" borderId="17" applyNumberFormat="0" applyFill="0" applyAlignment="0" applyProtection="0"/>
    <xf numFmtId="0" fontId="64" fillId="0" borderId="17" applyNumberFormat="0" applyFill="0" applyAlignment="0" applyProtection="0"/>
    <xf numFmtId="0" fontId="49" fillId="0" borderId="18" applyNumberFormat="0" applyFill="0" applyAlignment="0" applyProtection="0"/>
    <xf numFmtId="0" fontId="65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49" borderId="14" applyNumberFormat="0" applyAlignment="0" applyProtection="0"/>
    <xf numFmtId="0" fontId="66" fillId="49" borderId="14" applyNumberFormat="0" applyAlignment="0" applyProtection="0"/>
    <xf numFmtId="0" fontId="51" fillId="0" borderId="19" applyNumberFormat="0" applyFill="0" applyAlignment="0" applyProtection="0"/>
    <xf numFmtId="0" fontId="67" fillId="0" borderId="19" applyNumberFormat="0" applyFill="0" applyAlignment="0" applyProtection="0"/>
    <xf numFmtId="0" fontId="52" fillId="50" borderId="0" applyNumberFormat="0" applyBorder="0" applyAlignment="0" applyProtection="0"/>
    <xf numFmtId="0" fontId="68" fillId="50" borderId="0" applyNumberFormat="0" applyBorder="0" applyAlignment="0" applyProtection="0"/>
    <xf numFmtId="0" fontId="41" fillId="0" borderId="0"/>
    <xf numFmtId="0" fontId="8" fillId="0" borderId="0"/>
    <xf numFmtId="0" fontId="11" fillId="0" borderId="0"/>
    <xf numFmtId="0" fontId="1" fillId="0" borderId="0"/>
    <xf numFmtId="0" fontId="8" fillId="0" borderId="0" applyNumberFormat="0" applyFont="0" applyFill="0" applyBorder="0" applyAlignment="0" applyProtection="0"/>
    <xf numFmtId="0" fontId="41" fillId="51" borderId="20" applyNumberFormat="0" applyFont="0" applyAlignment="0" applyProtection="0"/>
    <xf numFmtId="0" fontId="1" fillId="51" borderId="20" applyNumberFormat="0" applyFont="0" applyAlignment="0" applyProtection="0"/>
    <xf numFmtId="0" fontId="53" fillId="46" borderId="21" applyNumberFormat="0" applyAlignment="0" applyProtection="0"/>
    <xf numFmtId="0" fontId="69" fillId="46" borderId="21" applyNumberFormat="0" applyAlignment="0" applyProtection="0"/>
    <xf numFmtId="9" fontId="1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70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8" fillId="0" borderId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56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38" borderId="0" applyNumberFormat="0" applyBorder="0" applyAlignment="0" applyProtection="0"/>
    <xf numFmtId="0" fontId="31" fillId="5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42" fillId="45" borderId="0" applyNumberFormat="0" applyBorder="0" applyAlignment="0" applyProtection="0"/>
    <xf numFmtId="0" fontId="43" fillId="46" borderId="14" applyNumberFormat="0" applyAlignment="0" applyProtection="0"/>
    <xf numFmtId="0" fontId="44" fillId="47" borderId="15" applyNumberFormat="0" applyAlignment="0" applyProtection="0"/>
    <xf numFmtId="0" fontId="45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50" fillId="49" borderId="14" applyNumberFormat="0" applyAlignment="0" applyProtection="0"/>
    <xf numFmtId="0" fontId="51" fillId="0" borderId="19" applyNumberFormat="0" applyFill="0" applyAlignment="0" applyProtection="0"/>
    <xf numFmtId="0" fontId="52" fillId="50" borderId="0" applyNumberFormat="0" applyBorder="0" applyAlignment="0" applyProtection="0"/>
    <xf numFmtId="0" fontId="53" fillId="46" borderId="21" applyNumberFormat="0" applyAlignment="0" applyProtection="0"/>
    <xf numFmtId="0" fontId="55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" fillId="0" borderId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1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1" fillId="0" borderId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8" fillId="20" borderId="1" applyNumberFormat="0" applyAlignment="0" applyProtection="0"/>
    <xf numFmtId="0" fontId="24" fillId="7" borderId="1" applyNumberFormat="0" applyAlignment="0" applyProtection="0"/>
    <xf numFmtId="0" fontId="1" fillId="54" borderId="0" applyNumberFormat="0" applyBorder="0" applyAlignment="0" applyProtection="0"/>
    <xf numFmtId="165" fontId="8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9" fillId="46" borderId="14" applyNumberFormat="0" applyAlignment="0" applyProtection="0"/>
    <xf numFmtId="0" fontId="66" fillId="49" borderId="14" applyNumberForma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1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" fillId="0" borderId="0"/>
    <xf numFmtId="0" fontId="1" fillId="51" borderId="20" applyNumberFormat="0" applyFont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6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4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1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8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2" fillId="0" borderId="0"/>
    <xf numFmtId="0" fontId="18" fillId="20" borderId="1" applyNumberFormat="0" applyAlignment="0" applyProtection="0"/>
    <xf numFmtId="0" fontId="24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1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8" fillId="20" borderId="1" applyNumberFormat="0" applyAlignment="0" applyProtection="0"/>
    <xf numFmtId="0" fontId="24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4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8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8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8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1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1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3" fillId="0" borderId="0"/>
    <xf numFmtId="0" fontId="8" fillId="0" borderId="0"/>
    <xf numFmtId="0" fontId="8" fillId="0" borderId="0"/>
    <xf numFmtId="9" fontId="73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11" fillId="0" borderId="0"/>
  </cellStyleXfs>
  <cellXfs count="250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" fillId="0" borderId="0" xfId="0" applyFont="1"/>
    <xf numFmtId="0" fontId="15" fillId="0" borderId="0" xfId="0" applyFont="1" applyAlignment="1">
      <alignment horizontal="center" wrapText="1"/>
    </xf>
    <xf numFmtId="3" fontId="32" fillId="0" borderId="0" xfId="0" applyNumberFormat="1" applyFont="1"/>
    <xf numFmtId="3" fontId="9" fillId="0" borderId="0" xfId="0" applyNumberFormat="1" applyFont="1" applyFill="1" applyBorder="1" applyAlignment="1"/>
    <xf numFmtId="2" fontId="10" fillId="0" borderId="0" xfId="28" applyNumberFormat="1" applyFont="1" applyFill="1" applyBorder="1" applyAlignment="1">
      <alignment horizontal="right" wrapText="1"/>
    </xf>
    <xf numFmtId="3" fontId="10" fillId="0" borderId="0" xfId="28" applyNumberFormat="1" applyFont="1" applyFill="1" applyBorder="1" applyAlignment="1">
      <alignment horizontal="right" wrapText="1"/>
    </xf>
    <xf numFmtId="10" fontId="10" fillId="0" borderId="0" xfId="4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/>
    <xf numFmtId="0" fontId="34" fillId="0" borderId="11" xfId="0" applyFont="1" applyBorder="1" applyAlignment="1">
      <alignment wrapText="1"/>
    </xf>
    <xf numFmtId="0" fontId="0" fillId="0" borderId="0" xfId="0"/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/>
    <xf numFmtId="168" fontId="9" fillId="0" borderId="0" xfId="0" applyNumberFormat="1" applyFont="1" applyFill="1" applyBorder="1"/>
    <xf numFmtId="0" fontId="38" fillId="0" borderId="0" xfId="0" applyFont="1" applyFill="1" applyBorder="1" applyAlignment="1">
      <alignment horizontal="centerContinuous" wrapText="1"/>
    </xf>
    <xf numFmtId="3" fontId="38" fillId="0" borderId="0" xfId="0" applyNumberFormat="1" applyFont="1" applyFill="1" applyBorder="1" applyAlignment="1">
      <alignment horizontal="centerContinuous" wrapText="1"/>
    </xf>
    <xf numFmtId="3" fontId="38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vertical="center" wrapText="1"/>
    </xf>
    <xf numFmtId="0" fontId="0" fillId="0" borderId="0" xfId="0"/>
    <xf numFmtId="0" fontId="15" fillId="0" borderId="0" xfId="0" applyFont="1" applyFill="1" applyBorder="1" applyAlignment="1">
      <alignment horizontal="center" wrapText="1"/>
    </xf>
    <xf numFmtId="0" fontId="31" fillId="0" borderId="0" xfId="0" applyFont="1"/>
    <xf numFmtId="3" fontId="31" fillId="0" borderId="0" xfId="0" applyNumberFormat="1" applyFont="1"/>
    <xf numFmtId="0" fontId="15" fillId="0" borderId="0" xfId="0" applyFont="1" applyFill="1" applyBorder="1" applyAlignment="1">
      <alignment wrapText="1"/>
    </xf>
    <xf numFmtId="10" fontId="31" fillId="0" borderId="0" xfId="0" applyNumberFormat="1" applyFont="1"/>
    <xf numFmtId="0" fontId="0" fillId="0" borderId="0" xfId="0"/>
    <xf numFmtId="0" fontId="38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6" fillId="0" borderId="0" xfId="0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0" fontId="37" fillId="0" borderId="0" xfId="0" applyFont="1" applyFill="1"/>
    <xf numFmtId="14" fontId="36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5" fillId="0" borderId="0" xfId="0" applyFont="1" applyFill="1" applyAlignment="1"/>
    <xf numFmtId="0" fontId="0" fillId="0" borderId="0" xfId="0"/>
    <xf numFmtId="0" fontId="15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3" fontId="9" fillId="0" borderId="0" xfId="0" applyNumberFormat="1" applyFont="1" applyFill="1" applyBorder="1" applyAlignment="1">
      <alignment horizontal="right"/>
    </xf>
    <xf numFmtId="0" fontId="2" fillId="26" borderId="10" xfId="0" applyFont="1" applyFill="1" applyBorder="1" applyAlignment="1">
      <alignment horizontal="left" wrapText="1"/>
    </xf>
    <xf numFmtId="3" fontId="36" fillId="26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36" fillId="27" borderId="10" xfId="0" applyNumberFormat="1" applyFont="1" applyFill="1" applyBorder="1"/>
    <xf numFmtId="10" fontId="36" fillId="26" borderId="13" xfId="41" applyNumberFormat="1" applyFont="1" applyFill="1" applyBorder="1"/>
    <xf numFmtId="10" fontId="36" fillId="27" borderId="13" xfId="41" applyNumberFormat="1" applyFont="1" applyFill="1" applyBorder="1"/>
    <xf numFmtId="3" fontId="13" fillId="26" borderId="10" xfId="0" applyNumberFormat="1" applyFont="1" applyFill="1" applyBorder="1"/>
    <xf numFmtId="10" fontId="13" fillId="26" borderId="13" xfId="41" applyNumberFormat="1" applyFont="1" applyFill="1" applyBorder="1"/>
    <xf numFmtId="3" fontId="13" fillId="27" borderId="10" xfId="0" applyNumberFormat="1" applyFont="1" applyFill="1" applyBorder="1"/>
    <xf numFmtId="10" fontId="13" fillId="27" borderId="13" xfId="41" applyNumberFormat="1" applyFont="1" applyFill="1" applyBorder="1"/>
    <xf numFmtId="3" fontId="2" fillId="26" borderId="10" xfId="0" applyNumberFormat="1" applyFont="1" applyFill="1" applyBorder="1"/>
    <xf numFmtId="3" fontId="2" fillId="27" borderId="10" xfId="0" applyNumberFormat="1" applyFont="1" applyFill="1" applyBorder="1"/>
    <xf numFmtId="0" fontId="2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/>
    <xf numFmtId="4" fontId="2" fillId="24" borderId="10" xfId="0" applyNumberFormat="1" applyFont="1" applyFill="1" applyBorder="1"/>
    <xf numFmtId="14" fontId="2" fillId="24" borderId="10" xfId="0" applyNumberFormat="1" applyFont="1" applyFill="1" applyBorder="1"/>
    <xf numFmtId="10" fontId="2" fillId="24" borderId="10" xfId="41" applyNumberFormat="1" applyFont="1" applyFill="1" applyBorder="1"/>
    <xf numFmtId="14" fontId="2" fillId="25" borderId="10" xfId="0" applyNumberFormat="1" applyFont="1" applyFill="1" applyBorder="1"/>
    <xf numFmtId="10" fontId="2" fillId="25" borderId="10" xfId="41" applyNumberFormat="1" applyFont="1" applyFill="1" applyBorder="1"/>
    <xf numFmtId="4" fontId="2" fillId="25" borderId="10" xfId="0" applyNumberFormat="1" applyFont="1" applyFill="1" applyBorder="1"/>
    <xf numFmtId="49" fontId="36" fillId="26" borderId="10" xfId="0" applyNumberFormat="1" applyFont="1" applyFill="1" applyBorder="1"/>
    <xf numFmtId="49" fontId="36" fillId="26" borderId="10" xfId="0" applyNumberFormat="1" applyFont="1" applyFill="1" applyBorder="1" applyAlignment="1">
      <alignment horizontal="center" wrapText="1"/>
    </xf>
    <xf numFmtId="49" fontId="36" fillId="27" borderId="10" xfId="0" applyNumberFormat="1" applyFont="1" applyFill="1" applyBorder="1"/>
    <xf numFmtId="49" fontId="13" fillId="27" borderId="10" xfId="0" applyNumberFormat="1" applyFont="1" applyFill="1" applyBorder="1" applyAlignment="1">
      <alignment horizontal="center" wrapText="1"/>
    </xf>
    <xf numFmtId="49" fontId="13" fillId="26" borderId="10" xfId="0" applyNumberFormat="1" applyFont="1" applyFill="1" applyBorder="1" applyAlignment="1">
      <alignment horizontal="center" wrapText="1"/>
    </xf>
    <xf numFmtId="49" fontId="13" fillId="26" borderId="10" xfId="0" applyNumberFormat="1" applyFont="1" applyFill="1" applyBorder="1" applyAlignment="1">
      <alignment wrapText="1"/>
    </xf>
    <xf numFmtId="49" fontId="13" fillId="27" borderId="10" xfId="0" applyNumberFormat="1" applyFont="1" applyFill="1" applyBorder="1" applyAlignment="1">
      <alignment wrapText="1"/>
    </xf>
    <xf numFmtId="49" fontId="36" fillId="26" borderId="10" xfId="0" applyNumberFormat="1" applyFont="1" applyFill="1" applyBorder="1" applyAlignment="1"/>
    <xf numFmtId="3" fontId="36" fillId="26" borderId="10" xfId="0" applyNumberFormat="1" applyFont="1" applyFill="1" applyBorder="1" applyAlignment="1"/>
    <xf numFmtId="3" fontId="8" fillId="26" borderId="10" xfId="28" applyNumberFormat="1" applyFont="1" applyFill="1" applyBorder="1" applyAlignment="1">
      <alignment horizontal="right" wrapText="1"/>
    </xf>
    <xf numFmtId="10" fontId="8" fillId="26" borderId="10" xfId="41" applyNumberFormat="1" applyFont="1" applyFill="1" applyBorder="1" applyAlignment="1">
      <alignment horizontal="right" wrapText="1"/>
    </xf>
    <xf numFmtId="49" fontId="36" fillId="27" borderId="10" xfId="0" applyNumberFormat="1" applyFont="1" applyFill="1" applyBorder="1" applyAlignment="1"/>
    <xf numFmtId="3" fontId="36" fillId="27" borderId="10" xfId="0" applyNumberFormat="1" applyFont="1" applyFill="1" applyBorder="1" applyAlignment="1"/>
    <xf numFmtId="3" fontId="8" fillId="27" borderId="10" xfId="28" applyNumberFormat="1" applyFont="1" applyFill="1" applyBorder="1" applyAlignment="1">
      <alignment horizontal="right" wrapText="1"/>
    </xf>
    <xf numFmtId="10" fontId="8" fillId="27" borderId="10" xfId="41" applyNumberFormat="1" applyFont="1" applyFill="1" applyBorder="1" applyAlignment="1">
      <alignment horizontal="right" wrapText="1"/>
    </xf>
    <xf numFmtId="49" fontId="34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4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6" fillId="0" borderId="0" xfId="0" applyNumberFormat="1" applyFont="1" applyFill="1" applyBorder="1"/>
    <xf numFmtId="3" fontId="2" fillId="0" borderId="0" xfId="0" applyNumberFormat="1" applyFont="1"/>
    <xf numFmtId="3" fontId="6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6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27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2" fillId="26" borderId="10" xfId="45" applyNumberFormat="1" applyFont="1" applyFill="1" applyBorder="1"/>
    <xf numFmtId="10" fontId="2" fillId="26" borderId="10" xfId="41" applyNumberFormat="1" applyFont="1" applyFill="1" applyBorder="1"/>
    <xf numFmtId="3" fontId="2" fillId="27" borderId="10" xfId="45" applyNumberFormat="1" applyFont="1" applyFill="1" applyBorder="1"/>
    <xf numFmtId="10" fontId="2" fillId="27" borderId="10" xfId="41" applyNumberFormat="1" applyFont="1" applyFill="1" applyBorder="1"/>
    <xf numFmtId="49" fontId="2" fillId="26" borderId="10" xfId="45" applyNumberFormat="1" applyFont="1" applyFill="1" applyBorder="1"/>
    <xf numFmtId="49" fontId="2" fillId="27" borderId="10" xfId="45" applyNumberFormat="1" applyFont="1" applyFill="1" applyBorder="1"/>
    <xf numFmtId="49" fontId="2" fillId="27" borderId="10" xfId="50" applyNumberFormat="1" applyFont="1" applyFill="1" applyBorder="1"/>
    <xf numFmtId="49" fontId="2" fillId="26" borderId="10" xfId="45" applyNumberFormat="1" applyFont="1" applyFill="1" applyBorder="1" applyAlignment="1">
      <alignment wrapText="1"/>
    </xf>
    <xf numFmtId="14" fontId="6" fillId="0" borderId="0" xfId="0" applyNumberFormat="1" applyFont="1" applyFill="1" applyAlignment="1">
      <alignment horizontal="center"/>
    </xf>
    <xf numFmtId="14" fontId="0" fillId="0" borderId="0" xfId="0" applyNumberFormat="1"/>
    <xf numFmtId="14" fontId="3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49" fontId="0" fillId="0" borderId="0" xfId="0" applyNumberFormat="1"/>
    <xf numFmtId="49" fontId="36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Alignment="1">
      <alignment horizontal="left" wrapText="1"/>
    </xf>
    <xf numFmtId="49" fontId="37" fillId="0" borderId="0" xfId="0" applyNumberFormat="1" applyFont="1" applyFill="1" applyBorder="1"/>
    <xf numFmtId="49" fontId="37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wrapText="1"/>
    </xf>
    <xf numFmtId="49" fontId="36" fillId="0" borderId="0" xfId="0" applyNumberFormat="1" applyFont="1" applyFill="1" applyBorder="1" applyAlignment="1">
      <alignment wrapText="1"/>
    </xf>
    <xf numFmtId="49" fontId="36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center"/>
    </xf>
    <xf numFmtId="49" fontId="11" fillId="0" borderId="0" xfId="47" applyNumberFormat="1" applyFont="1" applyFill="1" applyBorder="1" applyAlignment="1">
      <alignment horizontal="right"/>
    </xf>
    <xf numFmtId="49" fontId="13" fillId="0" borderId="0" xfId="47" applyNumberFormat="1" applyFont="1" applyFill="1" applyBorder="1" applyAlignment="1">
      <alignment horizontal="right"/>
    </xf>
    <xf numFmtId="49" fontId="2" fillId="26" borderId="10" xfId="0" applyNumberFormat="1" applyFont="1" applyFill="1" applyBorder="1" applyAlignment="1">
      <alignment horizontal="left"/>
    </xf>
    <xf numFmtId="49" fontId="2" fillId="26" borderId="10" xfId="0" applyNumberFormat="1" applyFont="1" applyFill="1" applyBorder="1" applyAlignment="1">
      <alignment horizontal="center"/>
    </xf>
    <xf numFmtId="14" fontId="2" fillId="26" borderId="10" xfId="0" applyNumberFormat="1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 horizontal="center" wrapText="1"/>
    </xf>
    <xf numFmtId="14" fontId="2" fillId="27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6" borderId="1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26" borderId="10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77" fillId="0" borderId="0" xfId="0" applyFont="1" applyAlignment="1">
      <alignment wrapText="1"/>
    </xf>
    <xf numFmtId="0" fontId="78" fillId="0" borderId="0" xfId="0" applyFont="1"/>
    <xf numFmtId="166" fontId="79" fillId="0" borderId="0" xfId="0" applyNumberFormat="1" applyFont="1" applyBorder="1"/>
    <xf numFmtId="0" fontId="77" fillId="0" borderId="0" xfId="0" applyFont="1" applyAlignment="1">
      <alignment horizontal="center" wrapText="1"/>
    </xf>
    <xf numFmtId="4" fontId="38" fillId="0" borderId="0" xfId="0" applyNumberFormat="1" applyFont="1" applyFill="1" applyBorder="1" applyAlignment="1">
      <alignment horizontal="centerContinuous" wrapText="1"/>
    </xf>
    <xf numFmtId="4" fontId="34" fillId="0" borderId="0" xfId="0" applyNumberFormat="1" applyFont="1" applyFill="1" applyBorder="1" applyAlignment="1">
      <alignment vertical="center" wrapText="1"/>
    </xf>
    <xf numFmtId="4" fontId="2" fillId="26" borderId="10" xfId="0" applyNumberFormat="1" applyFont="1" applyFill="1" applyBorder="1"/>
    <xf numFmtId="4" fontId="2" fillId="27" borderId="10" xfId="0" applyNumberFormat="1" applyFont="1" applyFill="1" applyBorder="1"/>
    <xf numFmtId="4" fontId="2" fillId="0" borderId="0" xfId="0" applyNumberFormat="1" applyFont="1" applyFill="1" applyBorder="1"/>
    <xf numFmtId="4" fontId="34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center"/>
    </xf>
    <xf numFmtId="0" fontId="12" fillId="28" borderId="0" xfId="0" applyFont="1" applyFill="1" applyBorder="1" applyAlignment="1">
      <alignment horizontal="center" wrapText="1"/>
    </xf>
    <xf numFmtId="3" fontId="2" fillId="28" borderId="0" xfId="0" applyNumberFormat="1" applyFont="1" applyFill="1" applyBorder="1"/>
    <xf numFmtId="3" fontId="12" fillId="28" borderId="0" xfId="0" applyNumberFormat="1" applyFont="1" applyFill="1" applyBorder="1"/>
    <xf numFmtId="3" fontId="2" fillId="24" borderId="23" xfId="0" applyNumberFormat="1" applyFont="1" applyFill="1" applyBorder="1"/>
    <xf numFmtId="49" fontId="2" fillId="27" borderId="10" xfId="0" applyNumberFormat="1" applyFont="1" applyFill="1" applyBorder="1" applyAlignment="1">
      <alignment horizontal="left"/>
    </xf>
    <xf numFmtId="14" fontId="2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wrapText="1"/>
    </xf>
    <xf numFmtId="3" fontId="2" fillId="27" borderId="23" xfId="0" applyNumberFormat="1" applyFont="1" applyFill="1" applyBorder="1"/>
    <xf numFmtId="0" fontId="2" fillId="26" borderId="10" xfId="0" applyFont="1" applyFill="1" applyBorder="1" applyAlignment="1">
      <alignment wrapText="1"/>
    </xf>
    <xf numFmtId="3" fontId="2" fillId="26" borderId="23" xfId="0" applyNumberFormat="1" applyFont="1" applyFill="1" applyBorder="1"/>
    <xf numFmtId="4" fontId="8" fillId="26" borderId="10" xfId="28" applyNumberFormat="1" applyFont="1" applyFill="1" applyBorder="1" applyAlignment="1">
      <alignment horizontal="right" wrapText="1"/>
    </xf>
    <xf numFmtId="4" fontId="8" fillId="27" borderId="10" xfId="28" applyNumberFormat="1" applyFont="1" applyFill="1" applyBorder="1" applyAlignment="1">
      <alignment horizontal="right" wrapText="1"/>
    </xf>
    <xf numFmtId="0" fontId="55" fillId="60" borderId="10" xfId="0" applyFont="1" applyFill="1" applyBorder="1" applyAlignment="1">
      <alignment horizontal="left" wrapText="1"/>
    </xf>
    <xf numFmtId="0" fontId="55" fillId="60" borderId="10" xfId="0" applyFont="1" applyFill="1" applyBorder="1" applyAlignment="1">
      <alignment horizontal="center" wrapText="1"/>
    </xf>
    <xf numFmtId="0" fontId="55" fillId="60" borderId="23" xfId="0" applyFont="1" applyFill="1" applyBorder="1" applyAlignment="1">
      <alignment horizontal="center" wrapText="1"/>
    </xf>
    <xf numFmtId="3" fontId="55" fillId="60" borderId="10" xfId="0" applyNumberFormat="1" applyFont="1" applyFill="1" applyBorder="1"/>
    <xf numFmtId="3" fontId="55" fillId="60" borderId="23" xfId="0" applyNumberFormat="1" applyFont="1" applyFill="1" applyBorder="1"/>
    <xf numFmtId="3" fontId="55" fillId="60" borderId="10" xfId="0" applyNumberFormat="1" applyFont="1" applyFill="1" applyBorder="1" applyAlignment="1">
      <alignment horizontal="right" wrapText="1"/>
    </xf>
    <xf numFmtId="3" fontId="55" fillId="60" borderId="13" xfId="0" applyNumberFormat="1" applyFont="1" applyFill="1" applyBorder="1" applyAlignment="1">
      <alignment horizontal="right" wrapText="1"/>
    </xf>
    <xf numFmtId="0" fontId="55" fillId="60" borderId="13" xfId="0" applyFont="1" applyFill="1" applyBorder="1" applyAlignment="1">
      <alignment horizontal="center" wrapText="1"/>
    </xf>
    <xf numFmtId="4" fontId="55" fillId="60" borderId="10" xfId="0" applyNumberFormat="1" applyFont="1" applyFill="1" applyBorder="1" applyAlignment="1">
      <alignment horizontal="center" wrapText="1"/>
    </xf>
    <xf numFmtId="3" fontId="55" fillId="60" borderId="10" xfId="0" applyNumberFormat="1" applyFont="1" applyFill="1" applyBorder="1" applyAlignment="1">
      <alignment horizontal="center" wrapText="1"/>
    </xf>
    <xf numFmtId="49" fontId="55" fillId="60" borderId="10" xfId="0" applyNumberFormat="1" applyFont="1" applyFill="1" applyBorder="1" applyAlignment="1">
      <alignment horizontal="left" wrapText="1"/>
    </xf>
    <xf numFmtId="4" fontId="55" fillId="60" borderId="10" xfId="0" applyNumberFormat="1" applyFont="1" applyFill="1" applyBorder="1" applyAlignment="1">
      <alignment horizontal="left" wrapText="1"/>
    </xf>
    <xf numFmtId="3" fontId="55" fillId="60" borderId="10" xfId="0" applyNumberFormat="1" applyFont="1" applyFill="1" applyBorder="1" applyAlignment="1">
      <alignment horizontal="left" wrapText="1"/>
    </xf>
    <xf numFmtId="49" fontId="55" fillId="60" borderId="10" xfId="0" applyNumberFormat="1" applyFont="1" applyFill="1" applyBorder="1" applyAlignment="1">
      <alignment horizontal="center" wrapText="1"/>
    </xf>
    <xf numFmtId="10" fontId="55" fillId="60" borderId="10" xfId="0" applyNumberFormat="1" applyFont="1" applyFill="1" applyBorder="1" applyAlignment="1">
      <alignment horizontal="right"/>
    </xf>
    <xf numFmtId="49" fontId="55" fillId="60" borderId="10" xfId="0" applyNumberFormat="1" applyFont="1" applyFill="1" applyBorder="1" applyAlignment="1">
      <alignment wrapText="1"/>
    </xf>
    <xf numFmtId="14" fontId="55" fillId="60" borderId="10" xfId="0" applyNumberFormat="1" applyFont="1" applyFill="1" applyBorder="1" applyAlignment="1">
      <alignment horizontal="center" wrapText="1"/>
    </xf>
    <xf numFmtId="0" fontId="4" fillId="28" borderId="0" xfId="0" applyFont="1" applyFill="1" applyAlignment="1">
      <alignment horizontal="center" wrapText="1"/>
    </xf>
    <xf numFmtId="3" fontId="5" fillId="28" borderId="0" xfId="0" applyNumberFormat="1" applyFont="1" applyFill="1" applyAlignment="1">
      <alignment horizontal="right" wrapText="1"/>
    </xf>
    <xf numFmtId="0" fontId="5" fillId="28" borderId="0" xfId="0" applyFont="1" applyFill="1" applyAlignment="1">
      <alignment horizontal="right" wrapText="1"/>
    </xf>
    <xf numFmtId="0" fontId="0" fillId="28" borderId="0" xfId="0" applyFill="1"/>
    <xf numFmtId="10" fontId="36" fillId="26" borderId="10" xfId="41" applyNumberFormat="1" applyFont="1" applyFill="1" applyBorder="1"/>
    <xf numFmtId="10" fontId="36" fillId="27" borderId="10" xfId="41" applyNumberFormat="1" applyFont="1" applyFill="1" applyBorder="1"/>
    <xf numFmtId="14" fontId="82" fillId="28" borderId="0" xfId="0" applyNumberFormat="1" applyFont="1" applyFill="1" applyBorder="1" applyAlignment="1">
      <alignment horizontal="center" wrapText="1"/>
    </xf>
    <xf numFmtId="0" fontId="82" fillId="28" borderId="0" xfId="0" applyFont="1" applyFill="1" applyBorder="1" applyAlignment="1">
      <alignment horizontal="center" wrapText="1"/>
    </xf>
    <xf numFmtId="3" fontId="82" fillId="28" borderId="0" xfId="0" applyNumberFormat="1" applyFont="1" applyFill="1" applyBorder="1" applyAlignment="1">
      <alignment horizontal="center" wrapText="1"/>
    </xf>
    <xf numFmtId="14" fontId="83" fillId="0" borderId="0" xfId="0" applyNumberFormat="1" applyFont="1" applyBorder="1"/>
    <xf numFmtId="0" fontId="83" fillId="0" borderId="0" xfId="0" applyFont="1" applyBorder="1"/>
    <xf numFmtId="0" fontId="83" fillId="28" borderId="0" xfId="0" applyFont="1" applyFill="1" applyBorder="1"/>
    <xf numFmtId="3" fontId="83" fillId="28" borderId="0" xfId="0" applyNumberFormat="1" applyFont="1" applyFill="1" applyBorder="1"/>
    <xf numFmtId="0" fontId="84" fillId="0" borderId="0" xfId="0" applyFont="1"/>
    <xf numFmtId="0" fontId="83" fillId="0" borderId="0" xfId="0" applyFont="1"/>
    <xf numFmtId="3" fontId="83" fillId="0" borderId="0" xfId="0" applyNumberFormat="1" applyFont="1" applyFill="1"/>
    <xf numFmtId="0" fontId="83" fillId="0" borderId="0" xfId="0" applyFont="1" applyFill="1"/>
    <xf numFmtId="0" fontId="85" fillId="0" borderId="0" xfId="0" applyFont="1" applyFill="1" applyAlignment="1">
      <alignment horizontal="center" wrapText="1"/>
    </xf>
    <xf numFmtId="0" fontId="85" fillId="28" borderId="0" xfId="0" applyFont="1" applyFill="1" applyAlignment="1">
      <alignment horizontal="center" wrapText="1"/>
    </xf>
    <xf numFmtId="0" fontId="86" fillId="0" borderId="0" xfId="35" applyFont="1" applyFill="1" applyAlignment="1" applyProtection="1">
      <alignment horizontal="right" wrapText="1"/>
    </xf>
    <xf numFmtId="3" fontId="87" fillId="28" borderId="0" xfId="0" applyNumberFormat="1" applyFont="1" applyFill="1" applyAlignment="1">
      <alignment horizontal="right" wrapText="1"/>
    </xf>
    <xf numFmtId="49" fontId="87" fillId="28" borderId="0" xfId="0" applyNumberFormat="1" applyFont="1" applyFill="1" applyBorder="1"/>
    <xf numFmtId="3" fontId="87" fillId="28" borderId="0" xfId="0" applyNumberFormat="1" applyFont="1" applyFill="1" applyBorder="1"/>
    <xf numFmtId="0" fontId="83" fillId="28" borderId="0" xfId="0" applyFont="1" applyFill="1"/>
    <xf numFmtId="0" fontId="84" fillId="0" borderId="0" xfId="0" applyFont="1" applyAlignment="1">
      <alignment wrapText="1"/>
    </xf>
    <xf numFmtId="0" fontId="85" fillId="28" borderId="0" xfId="0" applyFont="1" applyFill="1" applyBorder="1" applyAlignment="1">
      <alignment horizontal="center" wrapText="1"/>
    </xf>
    <xf numFmtId="0" fontId="85" fillId="28" borderId="0" xfId="0" applyFont="1" applyFill="1" applyBorder="1" applyAlignment="1">
      <alignment wrapText="1"/>
    </xf>
    <xf numFmtId="49" fontId="87" fillId="0" borderId="0" xfId="0" applyNumberFormat="1" applyFont="1" applyBorder="1"/>
    <xf numFmtId="3" fontId="87" fillId="0" borderId="0" xfId="0" applyNumberFormat="1" applyFont="1" applyBorder="1"/>
    <xf numFmtId="3" fontId="88" fillId="28" borderId="0" xfId="0" applyNumberFormat="1" applyFont="1" applyFill="1" applyBorder="1"/>
    <xf numFmtId="0" fontId="87" fillId="28" borderId="0" xfId="0" applyFont="1" applyFill="1" applyBorder="1"/>
    <xf numFmtId="0" fontId="87" fillId="28" borderId="0" xfId="0" applyFont="1" applyFill="1" applyBorder="1" applyAlignment="1">
      <alignment wrapText="1"/>
    </xf>
    <xf numFmtId="171" fontId="87" fillId="28" borderId="0" xfId="0" applyNumberFormat="1" applyFont="1" applyFill="1" applyBorder="1" applyAlignment="1">
      <alignment horizontal="right"/>
    </xf>
    <xf numFmtId="0" fontId="83" fillId="0" borderId="0" xfId="0" applyFont="1" applyBorder="1" applyAlignment="1">
      <alignment wrapText="1"/>
    </xf>
    <xf numFmtId="17" fontId="83" fillId="0" borderId="0" xfId="0" quotePrefix="1" applyNumberFormat="1" applyFont="1"/>
    <xf numFmtId="0" fontId="83" fillId="0" borderId="0" xfId="0" quotePrefix="1" applyFont="1"/>
    <xf numFmtId="0" fontId="89" fillId="0" borderId="0" xfId="0" applyFont="1" applyBorder="1" applyAlignment="1">
      <alignment wrapText="1"/>
    </xf>
    <xf numFmtId="0" fontId="89" fillId="28" borderId="0" xfId="0" applyFont="1" applyFill="1" applyBorder="1" applyAlignment="1">
      <alignment wrapText="1"/>
    </xf>
    <xf numFmtId="0" fontId="84" fillId="28" borderId="0" xfId="0" applyFont="1" applyFill="1" applyBorder="1"/>
    <xf numFmtId="0" fontId="84" fillId="28" borderId="0" xfId="0" applyFont="1" applyFill="1" applyBorder="1" applyAlignment="1">
      <alignment wrapText="1"/>
    </xf>
    <xf numFmtId="3" fontId="83" fillId="0" borderId="0" xfId="0" applyNumberFormat="1" applyFont="1"/>
    <xf numFmtId="10" fontId="83" fillId="0" borderId="0" xfId="41" applyNumberFormat="1" applyFont="1"/>
    <xf numFmtId="0" fontId="84" fillId="28" borderId="0" xfId="0" applyFont="1" applyFill="1" applyBorder="1" applyAlignment="1">
      <alignment horizontal="left" wrapText="1"/>
    </xf>
    <xf numFmtId="171" fontId="83" fillId="28" borderId="0" xfId="0" applyNumberFormat="1" applyFont="1" applyFill="1" applyBorder="1"/>
    <xf numFmtId="17" fontId="83" fillId="28" borderId="0" xfId="0" quotePrefix="1" applyNumberFormat="1" applyFont="1" applyFill="1" applyBorder="1"/>
    <xf numFmtId="0" fontId="34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wrapText="1"/>
    </xf>
    <xf numFmtId="0" fontId="34" fillId="0" borderId="12" xfId="0" applyFont="1" applyBorder="1" applyAlignment="1">
      <alignment horizontal="left" wrapText="1"/>
    </xf>
    <xf numFmtId="0" fontId="85" fillId="28" borderId="0" xfId="0" applyFont="1" applyFill="1" applyBorder="1" applyAlignment="1">
      <alignment horizontal="center" wrapText="1"/>
    </xf>
    <xf numFmtId="0" fontId="85" fillId="28" borderId="0" xfId="0" applyFont="1" applyFill="1" applyBorder="1" applyAlignment="1">
      <alignment wrapText="1"/>
    </xf>
    <xf numFmtId="0" fontId="33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79" fillId="0" borderId="0" xfId="0" applyFont="1"/>
  </cellXfs>
  <cellStyles count="26689">
    <cellStyle name="20% - Accent1" xfId="1" builtinId="3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" xfId="2" builtinId="34" customBuiltin="1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" xfId="3" builtinId="38" customBuiltin="1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" xfId="4" builtinId="42" customBuiltin="1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" xfId="5" builtinId="46" customBuiltin="1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" xfId="6" builtinId="50" customBuiltin="1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% - Accent1" xfId="7" builtinId="3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" xfId="8" builtinId="35" customBuiltin="1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" xfId="9" builtinId="39" customBuiltin="1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" xfId="10" builtinId="43" customBuiltin="1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" xfId="11" builtinId="47" customBuiltin="1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" xfId="12" builtinId="51" customBuiltin="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% - Accent1" xfId="13" builtinId="32" customBuiltin="1"/>
    <cellStyle name="60% - Accent1 2" xfId="97"/>
    <cellStyle name="60% - Accent1 2 2" xfId="176"/>
    <cellStyle name="60% - Accent1 3" xfId="96"/>
    <cellStyle name="60% - Accent2" xfId="14" builtinId="36" customBuiltin="1"/>
    <cellStyle name="60% - Accent2 2" xfId="99"/>
    <cellStyle name="60% - Accent2 2 2" xfId="177"/>
    <cellStyle name="60% - Accent2 3" xfId="98"/>
    <cellStyle name="60% - Accent3" xfId="15" builtinId="40" customBuiltin="1"/>
    <cellStyle name="60% - Accent3 2" xfId="100"/>
    <cellStyle name="60% - Accent3 2 2" xfId="178"/>
    <cellStyle name="60% - Accent3 3" xfId="101"/>
    <cellStyle name="60% - Accent4" xfId="16" builtinId="44" customBuiltin="1"/>
    <cellStyle name="60% - Accent4 2" xfId="102"/>
    <cellStyle name="60% - Accent4 2 2" xfId="179"/>
    <cellStyle name="60% - Accent4 3" xfId="103"/>
    <cellStyle name="60% - Accent5" xfId="17" builtinId="48" customBuiltin="1"/>
    <cellStyle name="60% - Accent5 2" xfId="105"/>
    <cellStyle name="60% - Accent5 2 2" xfId="180"/>
    <cellStyle name="60% - Accent5 3" xfId="104"/>
    <cellStyle name="60% - Accent6" xfId="18" builtinId="52" customBuiltin="1"/>
    <cellStyle name="60% - Accent6 2" xfId="106"/>
    <cellStyle name="60% - Accent6 2 2" xfId="181"/>
    <cellStyle name="60% - Accent6 3" xfId="107"/>
    <cellStyle name="Accent1" xfId="19" builtinId="29" customBuiltin="1"/>
    <cellStyle name="Accent1 2" xfId="109"/>
    <cellStyle name="Accent1 2 2" xfId="182"/>
    <cellStyle name="Accent1 3" xfId="108"/>
    <cellStyle name="Accent2" xfId="20" builtinId="33" customBuiltin="1"/>
    <cellStyle name="Accent2 2" xfId="111"/>
    <cellStyle name="Accent2 2 2" xfId="183"/>
    <cellStyle name="Accent2 3" xfId="110"/>
    <cellStyle name="Accent3" xfId="21" builtinId="37" customBuiltin="1"/>
    <cellStyle name="Accent3 2" xfId="113"/>
    <cellStyle name="Accent3 2 2" xfId="184"/>
    <cellStyle name="Accent3 3" xfId="112"/>
    <cellStyle name="Accent4" xfId="22" builtinId="41" customBuiltin="1"/>
    <cellStyle name="Accent4 2" xfId="115"/>
    <cellStyle name="Accent4 2 2" xfId="185"/>
    <cellStyle name="Accent4 3" xfId="114"/>
    <cellStyle name="Accent5" xfId="23" builtinId="45" customBuiltin="1"/>
    <cellStyle name="Accent5 2" xfId="117"/>
    <cellStyle name="Accent5 2 2" xfId="186"/>
    <cellStyle name="Accent5 3" xfId="116"/>
    <cellStyle name="Accent6" xfId="24" builtinId="49" customBuiltin="1"/>
    <cellStyle name="Accent6 2" xfId="119"/>
    <cellStyle name="Accent6 2 2" xfId="187"/>
    <cellStyle name="Accent6 3" xfId="118"/>
    <cellStyle name="Bad" xfId="25" builtinId="27" customBuiltin="1"/>
    <cellStyle name="Bad 2" xfId="121"/>
    <cellStyle name="Bad 2 2" xfId="188"/>
    <cellStyle name="Bad 3" xfId="120"/>
    <cellStyle name="Calculation" xfId="26" builtinId="22" customBuiltin="1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" xfId="27" builtinId="23" customBuiltin="1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" xfId="28" builtinId="4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Explanatory Text" xfId="29" builtinId="53" customBuiltin="1"/>
    <cellStyle name="Explanatory Text 2" xfId="128"/>
    <cellStyle name="Explanatory Text 2 2" xfId="191"/>
    <cellStyle name="Explanatory Text 3" xfId="127"/>
    <cellStyle name="Good" xfId="30" builtinId="26" customBuiltin="1"/>
    <cellStyle name="Good 2" xfId="130"/>
    <cellStyle name="Good 2 2" xfId="192"/>
    <cellStyle name="Good 3" xfId="129"/>
    <cellStyle name="Heading 1" xfId="31" builtinId="16" customBuiltin="1"/>
    <cellStyle name="Heading 1 2" xfId="132"/>
    <cellStyle name="Heading 1 2 2" xfId="193"/>
    <cellStyle name="Heading 1 3" xfId="131"/>
    <cellStyle name="Heading 2" xfId="32" builtinId="17" customBuiltin="1"/>
    <cellStyle name="Heading 2 2" xfId="134"/>
    <cellStyle name="Heading 2 2 2" xfId="194"/>
    <cellStyle name="Heading 2 3" xfId="133"/>
    <cellStyle name="Heading 3" xfId="33" builtinId="18" customBuiltin="1"/>
    <cellStyle name="Heading 3 2" xfId="136"/>
    <cellStyle name="Heading 3 2 2" xfId="195"/>
    <cellStyle name="Heading 3 3" xfId="135"/>
    <cellStyle name="Heading 4" xfId="34" builtinId="19" customBuiltin="1"/>
    <cellStyle name="Heading 4 2" xfId="138"/>
    <cellStyle name="Heading 4 2 2" xfId="196"/>
    <cellStyle name="Heading 4 3" xfId="137"/>
    <cellStyle name="Hyperlink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" xfId="36" builtinId="20" customBuiltin="1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Linked Cell" xfId="37" builtinId="24" customBuiltin="1"/>
    <cellStyle name="Linked Cell 2" xfId="142"/>
    <cellStyle name="Linked Cell 2 2" xfId="198"/>
    <cellStyle name="Linked Cell 3" xfId="141"/>
    <cellStyle name="Neutral" xfId="38" builtinId="28" customBuiltin="1"/>
    <cellStyle name="Neutral 2" xfId="144"/>
    <cellStyle name="Neutral 2 2" xfId="199"/>
    <cellStyle name="Neutral 3" xfId="143"/>
    <cellStyle name="Normal" xfId="0" builtinId="0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" xfId="39" builtinId="10" customBuiltin="1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utput" xfId="40" builtinId="21" customBuiltin="1"/>
    <cellStyle name="Output 2" xfId="153"/>
    <cellStyle name="Output 2 2" xfId="200"/>
    <cellStyle name="Output 3" xfId="152"/>
    <cellStyle name="Percent" xfId="41" builtinId="5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Standard_Daten von Rene Stahl_24Mai2005" xfId="236"/>
    <cellStyle name="Title" xfId="42" builtinId="15" customBuiltin="1"/>
    <cellStyle name="Title 2" xfId="155"/>
    <cellStyle name="Total" xfId="43" builtinId="25" customBuiltin="1"/>
    <cellStyle name="Total 2" xfId="157"/>
    <cellStyle name="Total 2 2" xfId="201"/>
    <cellStyle name="Total 3" xfId="156"/>
    <cellStyle name="Warning Text" xfId="44" builtinId="11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77600"/>
        <c:axId val="454077992"/>
      </c:lineChart>
      <c:catAx>
        <c:axId val="45407760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07799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5407799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077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18.701685019999999</c:v>
                </c:pt>
                <c:pt idx="1">
                  <c:v>25.889849429999998</c:v>
                </c:pt>
                <c:pt idx="2">
                  <c:v>41.032459709999998</c:v>
                </c:pt>
                <c:pt idx="3">
                  <c:v>20.609721820000001</c:v>
                </c:pt>
                <c:pt idx="4">
                  <c:v>22.491544340000001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0.76959994999999992</c:v>
                </c:pt>
                <c:pt idx="1">
                  <c:v>0.49347570000000002</c:v>
                </c:pt>
                <c:pt idx="2">
                  <c:v>0.61852397999999997</c:v>
                </c:pt>
                <c:pt idx="3">
                  <c:v>0.58848144999999996</c:v>
                </c:pt>
                <c:pt idx="4">
                  <c:v>0.13773725000000001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4.5229373200000005</c:v>
                </c:pt>
                <c:pt idx="1">
                  <c:v>2.89021331</c:v>
                </c:pt>
                <c:pt idx="2">
                  <c:v>4.1670221099999996</c:v>
                </c:pt>
                <c:pt idx="3">
                  <c:v>2.3607637100000001</c:v>
                </c:pt>
                <c:pt idx="4">
                  <c:v>2.8343649500000003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3C-48A2-A8D5-9B3D712658DA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1.1994497200000001</c:v>
                </c:pt>
                <c:pt idx="1">
                  <c:v>3.5535081699999997</c:v>
                </c:pt>
                <c:pt idx="2">
                  <c:v>0.77871860999999998</c:v>
                </c:pt>
                <c:pt idx="3">
                  <c:v>0.12702152999999999</c:v>
                </c:pt>
                <c:pt idx="4">
                  <c:v>1.70433995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0.54824499999999998</c:v>
                </c:pt>
                <c:pt idx="1">
                  <c:v>3.6833499999999998E-2</c:v>
                </c:pt>
                <c:pt idx="2">
                  <c:v>0</c:v>
                </c:pt>
                <c:pt idx="3">
                  <c:v>0.99450000000000005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2223936"/>
        <c:axId val="582223152"/>
      </c:barChart>
      <c:catAx>
        <c:axId val="58222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82223152"/>
        <c:crosses val="autoZero"/>
        <c:auto val="1"/>
        <c:lblAlgn val="ctr"/>
        <c:lblOffset val="100"/>
        <c:noMultiLvlLbl val="0"/>
      </c:catAx>
      <c:valAx>
        <c:axId val="582223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82223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4688.4137041099993</c:v>
                </c:pt>
                <c:pt idx="1">
                  <c:v>4916.5454534</c:v>
                </c:pt>
                <c:pt idx="2">
                  <c:v>4828.6934898599993</c:v>
                </c:pt>
                <c:pt idx="3">
                  <c:v>4867.52990185</c:v>
                </c:pt>
                <c:pt idx="4">
                  <c:v>4786.9943971299999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119.14688956000001</c:v>
                </c:pt>
                <c:pt idx="1">
                  <c:v>122.10540725</c:v>
                </c:pt>
                <c:pt idx="2">
                  <c:v>118.05473603</c:v>
                </c:pt>
                <c:pt idx="3">
                  <c:v>117.9553796</c:v>
                </c:pt>
                <c:pt idx="4">
                  <c:v>113.69533885999999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322.06964606999998</c:v>
                </c:pt>
                <c:pt idx="1">
                  <c:v>344.61174920999997</c:v>
                </c:pt>
                <c:pt idx="2">
                  <c:v>334.10004406000002</c:v>
                </c:pt>
                <c:pt idx="3">
                  <c:v>318.78080429000005</c:v>
                </c:pt>
                <c:pt idx="4">
                  <c:v>341.50431454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36-4C86-B33D-9A391AC0CAF4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22403.933100540002</c:v>
                </c:pt>
                <c:pt idx="1">
                  <c:v>22402.853643619997</c:v>
                </c:pt>
                <c:pt idx="2">
                  <c:v>23110.905392209999</c:v>
                </c:pt>
                <c:pt idx="3">
                  <c:v>22909.14179369</c:v>
                </c:pt>
                <c:pt idx="4">
                  <c:v>24927.59987061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2221584"/>
        <c:axId val="582221976"/>
      </c:barChart>
      <c:dateAx>
        <c:axId val="58222158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5822219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82221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82221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415712"/>
        <c:axId val="692259440"/>
      </c:barChart>
      <c:catAx>
        <c:axId val="4484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25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225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415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258656"/>
        <c:axId val="692259048"/>
      </c:lineChart>
      <c:catAx>
        <c:axId val="6922586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259048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692259048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25865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01088"/>
        <c:axId val="692690336"/>
      </c:barChart>
      <c:catAx>
        <c:axId val="7794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69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2690336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40108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689552"/>
        <c:axId val="692689944"/>
      </c:lineChart>
      <c:catAx>
        <c:axId val="69268955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68994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69268994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6895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01480"/>
        <c:axId val="779401872"/>
      </c:barChart>
      <c:catAx>
        <c:axId val="779401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40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940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401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249160"/>
        <c:axId val="447248768"/>
      </c:lineChart>
      <c:catAx>
        <c:axId val="44724916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248768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47248768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24916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251904"/>
        <c:axId val="447248376"/>
      </c:barChart>
      <c:catAx>
        <c:axId val="4472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248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248376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25190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page'!$I$37:$I$57</c:f>
              <c:numCache>
                <c:formatCode>m/d/yyyy</c:formatCode>
                <c:ptCount val="21"/>
                <c:pt idx="0">
                  <c:v>42858</c:v>
                </c:pt>
                <c:pt idx="1">
                  <c:v>42859</c:v>
                </c:pt>
                <c:pt idx="2">
                  <c:v>42860</c:v>
                </c:pt>
                <c:pt idx="3">
                  <c:v>42863</c:v>
                </c:pt>
                <c:pt idx="4">
                  <c:v>42864</c:v>
                </c:pt>
                <c:pt idx="5">
                  <c:v>42865</c:v>
                </c:pt>
                <c:pt idx="6">
                  <c:v>42866</c:v>
                </c:pt>
                <c:pt idx="7">
                  <c:v>42867</c:v>
                </c:pt>
                <c:pt idx="8">
                  <c:v>42870</c:v>
                </c:pt>
                <c:pt idx="9">
                  <c:v>42871</c:v>
                </c:pt>
                <c:pt idx="10">
                  <c:v>42872</c:v>
                </c:pt>
                <c:pt idx="11">
                  <c:v>42873</c:v>
                </c:pt>
                <c:pt idx="12">
                  <c:v>42874</c:v>
                </c:pt>
                <c:pt idx="13">
                  <c:v>42877</c:v>
                </c:pt>
                <c:pt idx="14">
                  <c:v>42878</c:v>
                </c:pt>
                <c:pt idx="15">
                  <c:v>42879</c:v>
                </c:pt>
                <c:pt idx="16">
                  <c:v>42880</c:v>
                </c:pt>
                <c:pt idx="17">
                  <c:v>42881</c:v>
                </c:pt>
                <c:pt idx="18">
                  <c:v>42884</c:v>
                </c:pt>
                <c:pt idx="19">
                  <c:v>42885</c:v>
                </c:pt>
                <c:pt idx="20">
                  <c:v>42886</c:v>
                </c:pt>
              </c:numCache>
            </c:numRef>
          </c:cat>
          <c:val>
            <c:numRef>
              <c:f>'1. stran,1 page'!$K$37:$K$57</c:f>
              <c:numCache>
                <c:formatCode>#,##0</c:formatCode>
                <c:ptCount val="21"/>
                <c:pt idx="0" formatCode="General">
                  <c:v>507</c:v>
                </c:pt>
                <c:pt idx="1">
                  <c:v>225</c:v>
                </c:pt>
                <c:pt idx="2">
                  <c:v>524</c:v>
                </c:pt>
                <c:pt idx="3">
                  <c:v>762</c:v>
                </c:pt>
                <c:pt idx="4">
                  <c:v>854</c:v>
                </c:pt>
                <c:pt idx="5">
                  <c:v>323</c:v>
                </c:pt>
                <c:pt idx="6">
                  <c:v>3701</c:v>
                </c:pt>
                <c:pt idx="7">
                  <c:v>3495</c:v>
                </c:pt>
                <c:pt idx="8">
                  <c:v>1133</c:v>
                </c:pt>
                <c:pt idx="9">
                  <c:v>913</c:v>
                </c:pt>
                <c:pt idx="10">
                  <c:v>670</c:v>
                </c:pt>
                <c:pt idx="11">
                  <c:v>976</c:v>
                </c:pt>
                <c:pt idx="12">
                  <c:v>1911</c:v>
                </c:pt>
                <c:pt idx="13">
                  <c:v>685</c:v>
                </c:pt>
                <c:pt idx="14">
                  <c:v>1326</c:v>
                </c:pt>
                <c:pt idx="15">
                  <c:v>620</c:v>
                </c:pt>
                <c:pt idx="16">
                  <c:v>455</c:v>
                </c:pt>
                <c:pt idx="17">
                  <c:v>1785</c:v>
                </c:pt>
                <c:pt idx="18">
                  <c:v>1275</c:v>
                </c:pt>
                <c:pt idx="19">
                  <c:v>1117</c:v>
                </c:pt>
                <c:pt idx="20">
                  <c:v>2207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250336"/>
        <c:axId val="44725072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val>
            <c:numRef>
              <c:f>'1. stran,1 page'!$J$37:$J$57</c:f>
              <c:numCache>
                <c:formatCode>General</c:formatCode>
                <c:ptCount val="21"/>
                <c:pt idx="0">
                  <c:v>777.61</c:v>
                </c:pt>
                <c:pt idx="1">
                  <c:v>778.63</c:v>
                </c:pt>
                <c:pt idx="2">
                  <c:v>777.11</c:v>
                </c:pt>
                <c:pt idx="3">
                  <c:v>778.2</c:v>
                </c:pt>
                <c:pt idx="4">
                  <c:v>780.63</c:v>
                </c:pt>
                <c:pt idx="5">
                  <c:v>781.61</c:v>
                </c:pt>
                <c:pt idx="6">
                  <c:v>789.11</c:v>
                </c:pt>
                <c:pt idx="7">
                  <c:v>782.68</c:v>
                </c:pt>
                <c:pt idx="8">
                  <c:v>780.89</c:v>
                </c:pt>
                <c:pt idx="9">
                  <c:v>780.24</c:v>
                </c:pt>
                <c:pt idx="10">
                  <c:v>783.64</c:v>
                </c:pt>
                <c:pt idx="11">
                  <c:v>777.16</c:v>
                </c:pt>
                <c:pt idx="12">
                  <c:v>784.68</c:v>
                </c:pt>
                <c:pt idx="13">
                  <c:v>786.36</c:v>
                </c:pt>
                <c:pt idx="14">
                  <c:v>791.34</c:v>
                </c:pt>
                <c:pt idx="15">
                  <c:v>788.54</c:v>
                </c:pt>
                <c:pt idx="16">
                  <c:v>791.12</c:v>
                </c:pt>
                <c:pt idx="17">
                  <c:v>789.05</c:v>
                </c:pt>
                <c:pt idx="18">
                  <c:v>785.95</c:v>
                </c:pt>
                <c:pt idx="19">
                  <c:v>782.22</c:v>
                </c:pt>
                <c:pt idx="20">
                  <c:v>797.89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251120"/>
        <c:axId val="447251512"/>
      </c:lineChart>
      <c:catAx>
        <c:axId val="447250336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447250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250728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7250336"/>
        <c:crosses val="autoZero"/>
        <c:crossBetween val="between"/>
      </c:valAx>
      <c:catAx>
        <c:axId val="44725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7251512"/>
        <c:crosses val="autoZero"/>
        <c:auto val="0"/>
        <c:lblAlgn val="ctr"/>
        <c:lblOffset val="100"/>
        <c:noMultiLvlLbl val="0"/>
      </c:catAx>
      <c:valAx>
        <c:axId val="4472515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7251120"/>
        <c:crosses val="max"/>
        <c:crossBetween val="between"/>
        <c:majorUnit val="1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xmlns="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xmlns="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xmlns="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xmlns="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xmlns="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xmlns="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xmlns="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xmlns="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331476</xdr:colOff>
      <xdr:row>0</xdr:row>
      <xdr:rowOff>0</xdr:rowOff>
    </xdr:from>
    <xdr:to>
      <xdr:col>7</xdr:col>
      <xdr:colOff>35719</xdr:colOff>
      <xdr:row>4</xdr:row>
      <xdr:rowOff>321469</xdr:rowOff>
    </xdr:to>
    <xdr:pic>
      <xdr:nvPicPr>
        <xdr:cNvPr id="11" name="Picture 10" descr="https://ljse.src.si/04_skupni/CGP/ljse%20CGP/2016/ZSE%20CGP/Logoti/Ljubljanska-borza-exchange--color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664" y="0"/>
          <a:ext cx="1597336" cy="988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0.18225</cdr:x>
      <cdr:y>0.07871</cdr:y>
    </cdr:from>
    <cdr:to>
      <cdr:x>0.31464</cdr:x>
      <cdr:y>0.19509</cdr:y>
    </cdr:to>
    <cdr:pic>
      <cdr:nvPicPr>
        <cdr:cNvPr id="495632" name="Picture 16" descr="SBITOP">
          <a:extLst xmlns:a="http://schemas.openxmlformats.org/drawingml/2006/main">
            <a:ext uri="{FF2B5EF4-FFF2-40B4-BE49-F238E27FC236}">
              <a16:creationId xmlns:a16="http://schemas.microsoft.com/office/drawing/2014/main" xmlns="" id="{6434E7B8-6A86-47D7-B5B5-240FFA6B11B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98055" y="237913"/>
          <a:ext cx="942959" cy="35177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5:O61"/>
  <sheetViews>
    <sheetView showGridLines="0" zoomScale="90" zoomScaleNormal="90" zoomScaleSheetLayoutView="100" workbookViewId="0">
      <selection activeCell="F59" sqref="F59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51" customWidth="1"/>
    <col min="10" max="10" width="9.140625" style="151"/>
    <col min="11" max="11" width="9.5703125" style="151" bestFit="1" customWidth="1"/>
  </cols>
  <sheetData>
    <row r="5" spans="1:15" ht="75.75" customHeight="1" x14ac:dyDescent="0.25">
      <c r="A5" s="239" t="s">
        <v>492</v>
      </c>
      <c r="B5" s="239"/>
      <c r="C5" s="239"/>
      <c r="D5" s="239"/>
      <c r="E5" s="239"/>
      <c r="F5" s="239"/>
      <c r="G5" s="239"/>
      <c r="H5" s="47"/>
      <c r="I5" s="150"/>
    </row>
    <row r="6" spans="1:15" x14ac:dyDescent="0.2">
      <c r="H6" s="48"/>
      <c r="I6" s="152"/>
    </row>
    <row r="7" spans="1:15" x14ac:dyDescent="0.2">
      <c r="I7" s="152"/>
    </row>
    <row r="8" spans="1:15" ht="25.5" customHeight="1" x14ac:dyDescent="0.25">
      <c r="A8" s="238" t="s">
        <v>493</v>
      </c>
      <c r="B8" s="238"/>
      <c r="C8" s="238"/>
      <c r="D8" s="238"/>
      <c r="E8" s="238"/>
      <c r="F8" s="238"/>
      <c r="G8" s="238"/>
      <c r="H8" s="7"/>
      <c r="I8" s="152"/>
    </row>
    <row r="9" spans="1:15" ht="95.25" customHeight="1" x14ac:dyDescent="0.2">
      <c r="A9" s="176" t="s">
        <v>304</v>
      </c>
      <c r="B9" s="177" t="s">
        <v>494</v>
      </c>
      <c r="C9" s="177" t="s">
        <v>495</v>
      </c>
      <c r="D9" s="177" t="s">
        <v>496</v>
      </c>
      <c r="E9" s="177" t="s">
        <v>305</v>
      </c>
      <c r="F9" s="178" t="s">
        <v>306</v>
      </c>
      <c r="G9" s="164"/>
    </row>
    <row r="10" spans="1:15" ht="29.25" customHeight="1" x14ac:dyDescent="0.2">
      <c r="A10" s="63" t="s">
        <v>84</v>
      </c>
      <c r="B10" s="64">
        <v>37</v>
      </c>
      <c r="C10" s="64">
        <v>38</v>
      </c>
      <c r="D10" s="64">
        <v>5242</v>
      </c>
      <c r="E10" s="64">
        <v>25463646.539999999</v>
      </c>
      <c r="F10" s="167">
        <v>3869</v>
      </c>
      <c r="G10" s="165"/>
      <c r="H10" s="49"/>
      <c r="L10" s="49"/>
      <c r="M10" s="49"/>
      <c r="N10" s="49"/>
      <c r="O10" s="49"/>
    </row>
    <row r="11" spans="1:15" ht="29.25" customHeight="1" x14ac:dyDescent="0.2">
      <c r="A11" s="170" t="s">
        <v>85</v>
      </c>
      <c r="B11" s="62">
        <v>9</v>
      </c>
      <c r="C11" s="62">
        <v>9</v>
      </c>
      <c r="D11" s="62">
        <v>4787</v>
      </c>
      <c r="E11" s="62">
        <v>22491544.34</v>
      </c>
      <c r="F11" s="171">
        <v>2851</v>
      </c>
      <c r="G11" s="165"/>
      <c r="H11" s="49"/>
      <c r="L11" s="49"/>
      <c r="M11" s="49"/>
      <c r="N11" s="49"/>
      <c r="O11" s="49"/>
    </row>
    <row r="12" spans="1:15" ht="26.25" customHeight="1" x14ac:dyDescent="0.2">
      <c r="A12" s="172" t="s">
        <v>86</v>
      </c>
      <c r="B12" s="61">
        <v>5</v>
      </c>
      <c r="C12" s="61">
        <v>5</v>
      </c>
      <c r="D12" s="61">
        <v>114</v>
      </c>
      <c r="E12" s="61">
        <v>137737.25</v>
      </c>
      <c r="F12" s="173">
        <v>55</v>
      </c>
      <c r="G12" s="165"/>
      <c r="H12" s="49"/>
      <c r="L12" s="49"/>
      <c r="M12" s="49"/>
      <c r="N12" s="49"/>
      <c r="O12" s="49"/>
    </row>
    <row r="13" spans="1:15" ht="26.25" customHeight="1" x14ac:dyDescent="0.2">
      <c r="A13" s="170" t="s">
        <v>87</v>
      </c>
      <c r="B13" s="62">
        <v>23</v>
      </c>
      <c r="C13" s="62">
        <v>24</v>
      </c>
      <c r="D13" s="62">
        <v>342</v>
      </c>
      <c r="E13" s="62">
        <v>2834364.95</v>
      </c>
      <c r="F13" s="171">
        <v>963</v>
      </c>
      <c r="G13" s="165"/>
      <c r="H13" s="49"/>
      <c r="L13" s="49"/>
      <c r="M13" s="49"/>
      <c r="N13" s="49"/>
      <c r="O13" s="49"/>
    </row>
    <row r="14" spans="1:15" ht="28.5" customHeight="1" x14ac:dyDescent="0.2">
      <c r="A14" s="63" t="s">
        <v>88</v>
      </c>
      <c r="B14" s="61">
        <v>16</v>
      </c>
      <c r="C14" s="61">
        <v>36</v>
      </c>
      <c r="D14" s="61">
        <v>24928</v>
      </c>
      <c r="E14" s="64">
        <v>1704339.95</v>
      </c>
      <c r="F14" s="167">
        <v>91</v>
      </c>
      <c r="G14" s="165"/>
      <c r="H14" s="49"/>
      <c r="L14" s="49"/>
      <c r="M14" s="49"/>
      <c r="N14" s="49"/>
      <c r="O14" s="49"/>
    </row>
    <row r="15" spans="1:15" ht="27" customHeight="1" x14ac:dyDescent="0.2">
      <c r="A15" s="170" t="s">
        <v>89</v>
      </c>
      <c r="B15" s="62">
        <v>1</v>
      </c>
      <c r="C15" s="62">
        <v>15</v>
      </c>
      <c r="D15" s="62"/>
      <c r="E15" s="62">
        <v>0</v>
      </c>
      <c r="F15" s="171">
        <v>0</v>
      </c>
      <c r="G15" s="165"/>
      <c r="H15" s="49"/>
      <c r="L15" s="49"/>
      <c r="M15" s="49"/>
      <c r="N15" s="49"/>
      <c r="O15" s="49"/>
    </row>
    <row r="16" spans="1:15" ht="27" customHeight="1" x14ac:dyDescent="0.2">
      <c r="A16" s="172" t="s">
        <v>90</v>
      </c>
      <c r="B16" s="61">
        <v>4</v>
      </c>
      <c r="C16" s="61">
        <v>4</v>
      </c>
      <c r="D16" s="61"/>
      <c r="E16" s="61">
        <v>0</v>
      </c>
      <c r="F16" s="173">
        <v>0</v>
      </c>
      <c r="G16" s="165"/>
    </row>
    <row r="17" spans="1:9" ht="25.5" customHeight="1" x14ac:dyDescent="0.2">
      <c r="A17" s="176" t="s">
        <v>307</v>
      </c>
      <c r="B17" s="179">
        <v>45</v>
      </c>
      <c r="C17" s="179">
        <v>74</v>
      </c>
      <c r="D17" s="179">
        <v>30170</v>
      </c>
      <c r="E17" s="179">
        <v>27167986.489999998</v>
      </c>
      <c r="F17" s="180">
        <v>3960</v>
      </c>
      <c r="G17" s="166"/>
    </row>
    <row r="18" spans="1:9" x14ac:dyDescent="0.2">
      <c r="I18" s="152"/>
    </row>
    <row r="19" spans="1:9" ht="24" customHeight="1" x14ac:dyDescent="0.25">
      <c r="A19" s="238" t="s">
        <v>56</v>
      </c>
      <c r="B19" s="238"/>
      <c r="C19" s="238"/>
      <c r="D19" s="238"/>
      <c r="E19" s="238"/>
      <c r="F19" s="238"/>
      <c r="G19" s="238"/>
      <c r="H19" s="7"/>
      <c r="I19" s="153"/>
    </row>
    <row r="20" spans="1:9" ht="39.75" customHeight="1" x14ac:dyDescent="0.25">
      <c r="A20" s="176" t="s">
        <v>374</v>
      </c>
      <c r="B20" s="177" t="s">
        <v>308</v>
      </c>
      <c r="C20" s="177" t="s">
        <v>309</v>
      </c>
      <c r="D20" s="177" t="s">
        <v>310</v>
      </c>
      <c r="E20" s="177" t="s">
        <v>309</v>
      </c>
      <c r="F20" s="177" t="s">
        <v>311</v>
      </c>
      <c r="G20" s="177" t="s">
        <v>312</v>
      </c>
      <c r="H20" s="7"/>
    </row>
    <row r="21" spans="1:9" ht="29.25" customHeight="1" x14ac:dyDescent="0.25">
      <c r="A21" s="51" t="s">
        <v>60</v>
      </c>
      <c r="B21" s="65">
        <v>745.97</v>
      </c>
      <c r="C21" s="66">
        <v>42746</v>
      </c>
      <c r="D21" s="65">
        <v>707.96</v>
      </c>
      <c r="E21" s="66">
        <v>42738</v>
      </c>
      <c r="F21" s="65">
        <v>741.16</v>
      </c>
      <c r="G21" s="67">
        <v>3.2800000000000003E-2</v>
      </c>
      <c r="H21" s="7"/>
    </row>
    <row r="22" spans="1:9" ht="26.25" x14ac:dyDescent="0.25">
      <c r="A22" s="53" t="s">
        <v>61</v>
      </c>
      <c r="B22" s="70">
        <v>791.44</v>
      </c>
      <c r="C22" s="68">
        <v>42794</v>
      </c>
      <c r="D22" s="70">
        <v>744.09</v>
      </c>
      <c r="E22" s="68">
        <v>42767</v>
      </c>
      <c r="F22" s="70">
        <v>791.44</v>
      </c>
      <c r="G22" s="69">
        <v>6.7799999999999999E-2</v>
      </c>
      <c r="H22" s="7"/>
    </row>
    <row r="23" spans="1:9" ht="26.25" x14ac:dyDescent="0.25">
      <c r="A23" s="51" t="s">
        <v>62</v>
      </c>
      <c r="B23" s="65">
        <v>803.88</v>
      </c>
      <c r="C23" s="66">
        <v>42814</v>
      </c>
      <c r="D23" s="65">
        <v>772</v>
      </c>
      <c r="E23" s="66">
        <v>42824</v>
      </c>
      <c r="F23" s="65">
        <v>774.7</v>
      </c>
      <c r="G23" s="67">
        <v>-2.12E-2</v>
      </c>
      <c r="H23" s="7"/>
    </row>
    <row r="24" spans="1:9" ht="26.25" x14ac:dyDescent="0.25">
      <c r="A24" s="53" t="s">
        <v>63</v>
      </c>
      <c r="B24" s="70">
        <v>788.25</v>
      </c>
      <c r="C24" s="68">
        <v>42851</v>
      </c>
      <c r="D24" s="70">
        <v>773.44</v>
      </c>
      <c r="E24" s="68">
        <v>42846</v>
      </c>
      <c r="F24" s="70">
        <v>782.32</v>
      </c>
      <c r="G24" s="69">
        <v>9.7999999999999997E-3</v>
      </c>
      <c r="H24" s="7"/>
    </row>
    <row r="25" spans="1:9" ht="25.5" x14ac:dyDescent="0.2">
      <c r="A25" s="51" t="s">
        <v>64</v>
      </c>
      <c r="B25" s="65">
        <v>797.89</v>
      </c>
      <c r="C25" s="66">
        <v>42886</v>
      </c>
      <c r="D25" s="65">
        <v>777.11</v>
      </c>
      <c r="E25" s="66">
        <v>42860</v>
      </c>
      <c r="F25" s="65">
        <v>797.89</v>
      </c>
      <c r="G25" s="67">
        <v>1.9900000000000001E-2</v>
      </c>
    </row>
    <row r="26" spans="1:9" ht="25.5" x14ac:dyDescent="0.2">
      <c r="A26" s="53" t="s">
        <v>65</v>
      </c>
      <c r="B26" s="70"/>
      <c r="C26" s="68"/>
      <c r="D26" s="70"/>
      <c r="E26" s="68"/>
      <c r="F26" s="70"/>
      <c r="G26" s="70"/>
    </row>
    <row r="27" spans="1:9" ht="25.5" x14ac:dyDescent="0.2">
      <c r="A27" s="51" t="s">
        <v>66</v>
      </c>
      <c r="B27" s="65"/>
      <c r="C27" s="66"/>
      <c r="D27" s="65"/>
      <c r="E27" s="66"/>
      <c r="F27" s="65"/>
      <c r="G27" s="65"/>
    </row>
    <row r="28" spans="1:9" ht="25.5" x14ac:dyDescent="0.2">
      <c r="A28" s="53" t="s">
        <v>67</v>
      </c>
      <c r="B28" s="70"/>
      <c r="C28" s="68"/>
      <c r="D28" s="70"/>
      <c r="E28" s="68"/>
      <c r="F28" s="70"/>
      <c r="G28" s="70"/>
    </row>
    <row r="29" spans="1:9" ht="25.5" x14ac:dyDescent="0.2">
      <c r="A29" s="51" t="s">
        <v>68</v>
      </c>
      <c r="B29" s="65"/>
      <c r="C29" s="66"/>
      <c r="D29" s="65"/>
      <c r="E29" s="66"/>
      <c r="F29" s="65"/>
      <c r="G29" s="65"/>
    </row>
    <row r="30" spans="1:9" ht="25.5" x14ac:dyDescent="0.2">
      <c r="A30" s="53" t="s">
        <v>69</v>
      </c>
      <c r="B30" s="70"/>
      <c r="C30" s="68"/>
      <c r="D30" s="70"/>
      <c r="E30" s="68"/>
      <c r="F30" s="70"/>
      <c r="G30" s="70"/>
    </row>
    <row r="31" spans="1:9" ht="25.5" x14ac:dyDescent="0.2">
      <c r="A31" s="51" t="s">
        <v>70</v>
      </c>
      <c r="B31" s="65"/>
      <c r="C31" s="66"/>
      <c r="D31" s="65"/>
      <c r="E31" s="66"/>
      <c r="F31" s="65"/>
      <c r="G31" s="65"/>
    </row>
    <row r="32" spans="1:9" ht="25.5" x14ac:dyDescent="0.2">
      <c r="A32" s="53" t="s">
        <v>71</v>
      </c>
      <c r="B32" s="70"/>
      <c r="C32" s="68"/>
      <c r="D32" s="70"/>
      <c r="E32" s="68"/>
      <c r="F32" s="70"/>
      <c r="G32" s="70"/>
    </row>
    <row r="33" spans="1:12" x14ac:dyDescent="0.2">
      <c r="A33" s="14"/>
      <c r="B33" s="14"/>
      <c r="C33" s="14"/>
      <c r="D33" s="14"/>
      <c r="E33" s="14"/>
      <c r="F33" s="14"/>
      <c r="G33" s="14"/>
    </row>
    <row r="34" spans="1:12" ht="24.75" customHeight="1" x14ac:dyDescent="0.2">
      <c r="A34" s="238" t="s">
        <v>57</v>
      </c>
      <c r="B34" s="238"/>
      <c r="C34" s="238"/>
      <c r="D34" s="238"/>
      <c r="E34" s="238"/>
      <c r="F34" s="238"/>
      <c r="G34" s="238"/>
    </row>
    <row r="35" spans="1:12" x14ac:dyDescent="0.2">
      <c r="L35" s="151"/>
    </row>
    <row r="36" spans="1:12" ht="22.5" x14ac:dyDescent="0.2">
      <c r="I36" s="199" t="s">
        <v>91</v>
      </c>
      <c r="J36" s="200" t="s">
        <v>92</v>
      </c>
      <c r="K36" s="201" t="s">
        <v>109</v>
      </c>
      <c r="L36" s="151"/>
    </row>
    <row r="37" spans="1:12" x14ac:dyDescent="0.2">
      <c r="I37" s="202">
        <v>42858</v>
      </c>
      <c r="J37" s="203">
        <v>777.61</v>
      </c>
      <c r="K37" s="204">
        <v>507</v>
      </c>
      <c r="L37" s="151"/>
    </row>
    <row r="38" spans="1:12" x14ac:dyDescent="0.2">
      <c r="I38" s="202">
        <v>42859</v>
      </c>
      <c r="J38" s="203">
        <v>778.63</v>
      </c>
      <c r="K38" s="205">
        <v>225</v>
      </c>
      <c r="L38" s="151"/>
    </row>
    <row r="39" spans="1:12" x14ac:dyDescent="0.2">
      <c r="I39" s="202">
        <v>42860</v>
      </c>
      <c r="J39" s="203">
        <v>777.11</v>
      </c>
      <c r="K39" s="205">
        <v>524</v>
      </c>
      <c r="L39" s="151"/>
    </row>
    <row r="40" spans="1:12" x14ac:dyDescent="0.2">
      <c r="I40" s="202">
        <v>42863</v>
      </c>
      <c r="J40" s="203">
        <v>778.2</v>
      </c>
      <c r="K40" s="205">
        <v>762</v>
      </c>
      <c r="L40" s="151"/>
    </row>
    <row r="41" spans="1:12" x14ac:dyDescent="0.2">
      <c r="I41" s="202">
        <v>42864</v>
      </c>
      <c r="J41" s="203">
        <v>780.63</v>
      </c>
      <c r="K41" s="205">
        <v>854</v>
      </c>
      <c r="L41" s="151"/>
    </row>
    <row r="42" spans="1:12" x14ac:dyDescent="0.2">
      <c r="I42" s="202">
        <v>42865</v>
      </c>
      <c r="J42" s="203">
        <v>781.61</v>
      </c>
      <c r="K42" s="205">
        <v>323</v>
      </c>
      <c r="L42" s="151"/>
    </row>
    <row r="43" spans="1:12" x14ac:dyDescent="0.2">
      <c r="I43" s="202">
        <v>42866</v>
      </c>
      <c r="J43" s="203">
        <v>789.11</v>
      </c>
      <c r="K43" s="205">
        <v>3701</v>
      </c>
      <c r="L43" s="151"/>
    </row>
    <row r="44" spans="1:12" x14ac:dyDescent="0.2">
      <c r="I44" s="202">
        <v>42867</v>
      </c>
      <c r="J44" s="203">
        <v>782.68</v>
      </c>
      <c r="K44" s="205">
        <v>3495</v>
      </c>
      <c r="L44" s="151"/>
    </row>
    <row r="45" spans="1:12" x14ac:dyDescent="0.2">
      <c r="I45" s="202">
        <v>42870</v>
      </c>
      <c r="J45" s="203">
        <v>780.89</v>
      </c>
      <c r="K45" s="205">
        <v>1133</v>
      </c>
      <c r="L45" s="151"/>
    </row>
    <row r="46" spans="1:12" x14ac:dyDescent="0.2">
      <c r="I46" s="202">
        <v>42871</v>
      </c>
      <c r="J46" s="203">
        <v>780.24</v>
      </c>
      <c r="K46" s="205">
        <v>913</v>
      </c>
      <c r="L46" s="151"/>
    </row>
    <row r="47" spans="1:12" x14ac:dyDescent="0.2">
      <c r="I47" s="202">
        <v>42872</v>
      </c>
      <c r="J47" s="203">
        <v>783.64</v>
      </c>
      <c r="K47" s="205">
        <v>670</v>
      </c>
      <c r="L47" s="151"/>
    </row>
    <row r="48" spans="1:12" x14ac:dyDescent="0.2">
      <c r="I48" s="202">
        <v>42873</v>
      </c>
      <c r="J48" s="203">
        <v>777.16</v>
      </c>
      <c r="K48" s="205">
        <v>976</v>
      </c>
      <c r="L48" s="151"/>
    </row>
    <row r="49" spans="9:12" x14ac:dyDescent="0.2">
      <c r="I49" s="202">
        <v>42874</v>
      </c>
      <c r="J49" s="203">
        <v>784.68</v>
      </c>
      <c r="K49" s="205">
        <v>1911</v>
      </c>
      <c r="L49" s="151"/>
    </row>
    <row r="50" spans="9:12" x14ac:dyDescent="0.2">
      <c r="I50" s="202">
        <v>42877</v>
      </c>
      <c r="J50" s="203">
        <v>786.36</v>
      </c>
      <c r="K50" s="205">
        <v>685</v>
      </c>
      <c r="L50" s="151"/>
    </row>
    <row r="51" spans="9:12" x14ac:dyDescent="0.2">
      <c r="I51" s="202">
        <v>42878</v>
      </c>
      <c r="J51" s="203">
        <v>791.34</v>
      </c>
      <c r="K51" s="205">
        <v>1326</v>
      </c>
      <c r="L51" s="151"/>
    </row>
    <row r="52" spans="9:12" x14ac:dyDescent="0.2">
      <c r="I52" s="202">
        <v>42879</v>
      </c>
      <c r="J52" s="203">
        <v>788.54</v>
      </c>
      <c r="K52" s="205">
        <v>620</v>
      </c>
      <c r="L52" s="151"/>
    </row>
    <row r="53" spans="9:12" x14ac:dyDescent="0.2">
      <c r="I53" s="202">
        <v>42880</v>
      </c>
      <c r="J53" s="203">
        <v>791.12</v>
      </c>
      <c r="K53" s="205">
        <v>455</v>
      </c>
      <c r="L53" s="151"/>
    </row>
    <row r="54" spans="9:12" x14ac:dyDescent="0.2">
      <c r="I54" s="202">
        <v>42881</v>
      </c>
      <c r="J54" s="203">
        <v>789.05</v>
      </c>
      <c r="K54" s="205">
        <v>1785</v>
      </c>
      <c r="L54" s="151"/>
    </row>
    <row r="55" spans="9:12" x14ac:dyDescent="0.2">
      <c r="I55" s="202">
        <v>42884</v>
      </c>
      <c r="J55" s="203">
        <v>785.95</v>
      </c>
      <c r="K55" s="205">
        <v>1275</v>
      </c>
      <c r="L55" s="151"/>
    </row>
    <row r="56" spans="9:12" x14ac:dyDescent="0.2">
      <c r="I56" s="202">
        <v>42885</v>
      </c>
      <c r="J56" s="203">
        <v>782.22</v>
      </c>
      <c r="K56" s="205">
        <v>1117</v>
      </c>
      <c r="L56" s="151"/>
    </row>
    <row r="57" spans="9:12" x14ac:dyDescent="0.2">
      <c r="I57" s="202">
        <v>42886</v>
      </c>
      <c r="J57" s="203">
        <v>797.89</v>
      </c>
      <c r="K57" s="205">
        <v>2207</v>
      </c>
      <c r="L57" s="151"/>
    </row>
    <row r="58" spans="9:12" x14ac:dyDescent="0.2">
      <c r="I58" s="202"/>
      <c r="J58" s="203"/>
      <c r="K58" s="205"/>
      <c r="L58" s="151"/>
    </row>
    <row r="59" spans="9:12" x14ac:dyDescent="0.2">
      <c r="I59" s="202"/>
      <c r="J59" s="203"/>
      <c r="K59" s="205"/>
      <c r="L59" s="151"/>
    </row>
    <row r="60" spans="9:12" x14ac:dyDescent="0.2">
      <c r="L60" s="151"/>
    </row>
    <row r="61" spans="9:12" x14ac:dyDescent="0.2">
      <c r="L61" s="151"/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fitToWidth="0" fitToHeight="0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61"/>
  <sheetViews>
    <sheetView showGridLines="0" zoomScale="90" zoomScaleNormal="90" zoomScaleSheetLayoutView="80" workbookViewId="0">
      <selection activeCell="A62" sqref="A62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style="207" customWidth="1"/>
    <col min="9" max="9" width="9.140625" style="207"/>
    <col min="10" max="10" width="12.42578125" style="207" customWidth="1"/>
    <col min="11" max="11" width="12.28515625" style="207" customWidth="1"/>
    <col min="12" max="12" width="10" style="207" bestFit="1" customWidth="1"/>
    <col min="13" max="13" width="11.42578125" style="207" bestFit="1" customWidth="1"/>
    <col min="14" max="14" width="10" style="207" bestFit="1" customWidth="1"/>
    <col min="15" max="16" width="9.28515625" style="207" bestFit="1" customWidth="1"/>
    <col min="17" max="17" width="9.140625" style="207"/>
  </cols>
  <sheetData>
    <row r="1" spans="1:21" s="6" customFormat="1" ht="39" customHeight="1" x14ac:dyDescent="0.3">
      <c r="A1" s="241" t="s">
        <v>58</v>
      </c>
      <c r="B1" s="241"/>
      <c r="C1" s="241"/>
      <c r="D1" s="241"/>
      <c r="E1" s="241"/>
      <c r="F1" s="241"/>
      <c r="G1" s="241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21" s="6" customFormat="1" ht="12" customHeight="1" x14ac:dyDescent="0.2">
      <c r="A2" s="240"/>
      <c r="B2" s="240"/>
      <c r="C2" s="240"/>
      <c r="D2" s="240"/>
      <c r="E2" s="240"/>
      <c r="F2" s="240"/>
      <c r="G2" s="240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21" s="6" customFormat="1" ht="12" customHeight="1" x14ac:dyDescent="0.2">
      <c r="A3" s="13"/>
      <c r="B3" s="13"/>
      <c r="C3" s="13"/>
      <c r="D3" s="13"/>
      <c r="E3" s="13"/>
      <c r="F3" s="13"/>
      <c r="G3" s="13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21" ht="25.5" customHeight="1" x14ac:dyDescent="0.2">
      <c r="A4" s="238" t="s">
        <v>59</v>
      </c>
      <c r="B4" s="238"/>
      <c r="C4" s="238"/>
      <c r="D4" s="238"/>
      <c r="E4" s="238"/>
      <c r="F4" s="238"/>
      <c r="G4" s="238"/>
    </row>
    <row r="5" spans="1:21" ht="89.25" x14ac:dyDescent="0.2">
      <c r="A5" s="176" t="s">
        <v>374</v>
      </c>
      <c r="B5" s="177" t="s">
        <v>313</v>
      </c>
      <c r="C5" s="177" t="s">
        <v>314</v>
      </c>
      <c r="D5" s="177" t="s">
        <v>315</v>
      </c>
      <c r="E5" s="177" t="s">
        <v>316</v>
      </c>
      <c r="F5" s="177" t="s">
        <v>317</v>
      </c>
      <c r="G5" s="177" t="s">
        <v>318</v>
      </c>
    </row>
    <row r="6" spans="1:21" ht="25.5" x14ac:dyDescent="0.2">
      <c r="A6" s="51" t="s">
        <v>60</v>
      </c>
      <c r="B6" s="52">
        <v>18701685.02</v>
      </c>
      <c r="C6" s="52">
        <v>769599.95</v>
      </c>
      <c r="D6" s="52">
        <v>4522937.32</v>
      </c>
      <c r="E6" s="52">
        <v>1199449.72</v>
      </c>
      <c r="F6" s="52">
        <v>0</v>
      </c>
      <c r="G6" s="52">
        <v>548245</v>
      </c>
    </row>
    <row r="7" spans="1:21" ht="25.5" x14ac:dyDescent="0.2">
      <c r="A7" s="53" t="s">
        <v>61</v>
      </c>
      <c r="B7" s="54">
        <v>25889849.43</v>
      </c>
      <c r="C7" s="54">
        <v>493475.7</v>
      </c>
      <c r="D7" s="54">
        <v>2890213.31</v>
      </c>
      <c r="E7" s="54">
        <v>3553508.17</v>
      </c>
      <c r="F7" s="54">
        <v>0</v>
      </c>
      <c r="G7" s="54">
        <v>36833.5</v>
      </c>
    </row>
    <row r="8" spans="1:21" ht="25.5" x14ac:dyDescent="0.2">
      <c r="A8" s="51" t="s">
        <v>62</v>
      </c>
      <c r="B8" s="52">
        <v>41032459.710000001</v>
      </c>
      <c r="C8" s="52">
        <v>618523.98</v>
      </c>
      <c r="D8" s="52">
        <v>4167022.11</v>
      </c>
      <c r="E8" s="52">
        <v>778718.61</v>
      </c>
      <c r="F8" s="52">
        <v>0</v>
      </c>
      <c r="G8" s="52">
        <v>0</v>
      </c>
    </row>
    <row r="9" spans="1:21" ht="25.5" x14ac:dyDescent="0.2">
      <c r="A9" s="53" t="s">
        <v>63</v>
      </c>
      <c r="B9" s="54">
        <v>20609721.82</v>
      </c>
      <c r="C9" s="54">
        <v>588481.44999999995</v>
      </c>
      <c r="D9" s="54">
        <v>2360763.71</v>
      </c>
      <c r="E9" s="54">
        <v>127021.53</v>
      </c>
      <c r="F9" s="54">
        <v>0</v>
      </c>
      <c r="G9" s="54">
        <v>994500</v>
      </c>
      <c r="H9" s="208"/>
      <c r="I9" s="209"/>
    </row>
    <row r="10" spans="1:21" ht="25.5" x14ac:dyDescent="0.2">
      <c r="A10" s="51" t="s">
        <v>64</v>
      </c>
      <c r="B10" s="52">
        <v>22491544.34</v>
      </c>
      <c r="C10" s="52">
        <v>137737.25</v>
      </c>
      <c r="D10" s="52">
        <v>2834364.95</v>
      </c>
      <c r="E10" s="52">
        <v>1704339.95</v>
      </c>
      <c r="F10" s="52">
        <v>0</v>
      </c>
      <c r="G10" s="52">
        <v>0</v>
      </c>
      <c r="H10" s="208"/>
      <c r="I10" s="209"/>
    </row>
    <row r="11" spans="1:21" ht="25.5" x14ac:dyDescent="0.2">
      <c r="A11" s="53" t="s">
        <v>65</v>
      </c>
      <c r="B11" s="54"/>
      <c r="C11" s="54"/>
      <c r="D11" s="54"/>
      <c r="E11" s="54"/>
      <c r="F11" s="54"/>
      <c r="G11" s="54"/>
      <c r="H11" s="208"/>
      <c r="I11" s="209"/>
    </row>
    <row r="12" spans="1:21" ht="25.5" x14ac:dyDescent="0.2">
      <c r="A12" s="51" t="s">
        <v>66</v>
      </c>
      <c r="B12" s="52"/>
      <c r="C12" s="52"/>
      <c r="D12" s="52"/>
      <c r="E12" s="52"/>
      <c r="F12" s="52"/>
      <c r="G12" s="52"/>
      <c r="H12" s="208"/>
      <c r="I12" s="209"/>
    </row>
    <row r="13" spans="1:21" ht="25.5" x14ac:dyDescent="0.2">
      <c r="A13" s="53" t="s">
        <v>67</v>
      </c>
      <c r="B13" s="54"/>
      <c r="C13" s="54"/>
      <c r="D13" s="54"/>
      <c r="E13" s="54"/>
      <c r="F13" s="54"/>
      <c r="G13" s="54"/>
      <c r="H13" s="209"/>
      <c r="I13" s="209"/>
    </row>
    <row r="14" spans="1:21" ht="25.5" x14ac:dyDescent="0.2">
      <c r="A14" s="51" t="s">
        <v>68</v>
      </c>
      <c r="B14" s="52"/>
      <c r="C14" s="52"/>
      <c r="D14" s="52"/>
      <c r="E14" s="52"/>
      <c r="F14" s="52"/>
      <c r="G14" s="52"/>
      <c r="H14" s="209"/>
      <c r="I14" s="209"/>
    </row>
    <row r="15" spans="1:21" ht="25.5" x14ac:dyDescent="0.2">
      <c r="A15" s="53" t="s">
        <v>69</v>
      </c>
      <c r="B15" s="54"/>
      <c r="C15" s="54"/>
      <c r="D15" s="54"/>
      <c r="E15" s="54"/>
      <c r="F15" s="54"/>
      <c r="G15" s="54"/>
      <c r="H15" s="210"/>
      <c r="I15" s="211"/>
      <c r="J15" s="211"/>
      <c r="K15" s="211"/>
      <c r="L15" s="211"/>
      <c r="M15" s="211"/>
      <c r="N15" s="211"/>
      <c r="O15" s="211"/>
      <c r="P15" s="211"/>
      <c r="Q15" s="211"/>
      <c r="R15" s="193"/>
      <c r="S15" s="193"/>
      <c r="T15" s="193"/>
      <c r="U15" s="193"/>
    </row>
    <row r="16" spans="1:21" ht="25.5" x14ac:dyDescent="0.2">
      <c r="A16" s="51" t="s">
        <v>70</v>
      </c>
      <c r="B16" s="52"/>
      <c r="C16" s="52"/>
      <c r="D16" s="52"/>
      <c r="E16" s="52"/>
      <c r="F16" s="52"/>
      <c r="G16" s="52"/>
      <c r="H16" s="212"/>
      <c r="I16" s="213"/>
      <c r="J16" s="213"/>
      <c r="K16" s="213"/>
      <c r="L16" s="213"/>
      <c r="M16" s="213"/>
      <c r="N16" s="213"/>
      <c r="O16" s="213"/>
      <c r="P16" s="213"/>
      <c r="Q16" s="213"/>
      <c r="R16" s="195"/>
      <c r="S16" s="194"/>
      <c r="T16" s="194"/>
      <c r="U16" s="194"/>
    </row>
    <row r="17" spans="1:21" ht="25.5" x14ac:dyDescent="0.2">
      <c r="A17" s="53" t="s">
        <v>71</v>
      </c>
      <c r="B17" s="54"/>
      <c r="C17" s="54"/>
      <c r="D17" s="54"/>
      <c r="E17" s="54"/>
      <c r="F17" s="54"/>
      <c r="G17" s="54"/>
      <c r="H17" s="212"/>
      <c r="I17" s="213"/>
      <c r="J17" s="213"/>
      <c r="K17" s="213"/>
      <c r="L17" s="213"/>
      <c r="M17" s="213"/>
      <c r="N17" s="213"/>
      <c r="O17" s="213"/>
      <c r="P17" s="213"/>
      <c r="Q17" s="213"/>
      <c r="R17" s="195"/>
      <c r="S17" s="194"/>
      <c r="T17" s="194"/>
      <c r="U17" s="194"/>
    </row>
    <row r="18" spans="1:21" ht="25.5" x14ac:dyDescent="0.2">
      <c r="A18" s="176" t="s">
        <v>319</v>
      </c>
      <c r="B18" s="181">
        <f>SUM(B6:B17)</f>
        <v>128725260.31999999</v>
      </c>
      <c r="C18" s="181">
        <f t="shared" ref="C18:F18" si="0">SUM(C6:C17)</f>
        <v>2607818.33</v>
      </c>
      <c r="D18" s="181">
        <f>SUM(D6:D17)</f>
        <v>16775301.399999999</v>
      </c>
      <c r="E18" s="181">
        <f>SUM(E6:E17)</f>
        <v>7363037.9800000004</v>
      </c>
      <c r="F18" s="182">
        <f t="shared" si="0"/>
        <v>0</v>
      </c>
      <c r="G18" s="181">
        <f>SUM(G6:G17)</f>
        <v>1579578.5</v>
      </c>
      <c r="H18" s="212"/>
      <c r="I18" s="213"/>
      <c r="J18" s="213"/>
      <c r="K18" s="213"/>
      <c r="L18" s="213"/>
      <c r="M18" s="213"/>
      <c r="N18" s="213"/>
      <c r="O18" s="213"/>
      <c r="P18" s="213"/>
      <c r="Q18" s="213"/>
      <c r="R18" s="195"/>
      <c r="S18" s="194"/>
      <c r="T18" s="194"/>
      <c r="U18" s="194"/>
    </row>
    <row r="19" spans="1:21" ht="12.75" customHeight="1" x14ac:dyDescent="0.2">
      <c r="B19" s="15"/>
      <c r="C19" s="15"/>
      <c r="D19" s="15"/>
      <c r="E19" s="15"/>
      <c r="F19" s="15"/>
      <c r="G19" s="15"/>
      <c r="H19" s="209"/>
      <c r="I19" s="214"/>
      <c r="J19" s="215"/>
      <c r="K19" s="215"/>
      <c r="L19" s="215"/>
      <c r="M19" s="215"/>
      <c r="N19" s="215"/>
      <c r="O19" s="215"/>
      <c r="P19" s="215"/>
      <c r="Q19" s="216"/>
      <c r="R19" s="196"/>
      <c r="S19" s="196"/>
      <c r="T19" s="196"/>
      <c r="U19" s="196"/>
    </row>
    <row r="20" spans="1:21" ht="27" customHeight="1" x14ac:dyDescent="0.2">
      <c r="A20" s="242" t="s">
        <v>497</v>
      </c>
      <c r="B20" s="242"/>
      <c r="C20" s="242"/>
      <c r="D20" s="242"/>
      <c r="E20" s="242"/>
      <c r="F20" s="242"/>
      <c r="G20" s="242"/>
      <c r="H20" s="217"/>
      <c r="I20" s="204"/>
      <c r="J20" s="218"/>
      <c r="K20" s="218"/>
      <c r="L20" s="218"/>
      <c r="M20" s="218"/>
      <c r="N20" s="219"/>
      <c r="O20" s="218"/>
      <c r="P20" s="218"/>
      <c r="Q20" s="216"/>
      <c r="R20" s="196"/>
      <c r="S20" s="196"/>
      <c r="T20" s="196"/>
      <c r="U20" s="196"/>
    </row>
    <row r="21" spans="1:21" ht="78.75" customHeight="1" x14ac:dyDescent="0.2">
      <c r="A21" s="176" t="s">
        <v>320</v>
      </c>
      <c r="B21" s="177" t="s">
        <v>321</v>
      </c>
      <c r="C21" s="177" t="s">
        <v>322</v>
      </c>
      <c r="D21" s="177" t="s">
        <v>323</v>
      </c>
      <c r="E21" s="177" t="s">
        <v>324</v>
      </c>
      <c r="F21" s="183" t="s">
        <v>325</v>
      </c>
      <c r="G21" s="177" t="s">
        <v>326</v>
      </c>
      <c r="I21" s="220"/>
      <c r="J21" s="221"/>
      <c r="K21" s="221"/>
      <c r="L21" s="221"/>
      <c r="M21" s="221"/>
      <c r="N21" s="221"/>
      <c r="O21" s="221"/>
      <c r="P21" s="221"/>
    </row>
    <row r="22" spans="1:21" ht="38.25" x14ac:dyDescent="0.2">
      <c r="A22" s="71" t="s">
        <v>7</v>
      </c>
      <c r="B22" s="72" t="s">
        <v>292</v>
      </c>
      <c r="C22" s="52">
        <v>11992133.57</v>
      </c>
      <c r="D22" s="52">
        <v>224490</v>
      </c>
      <c r="E22" s="52">
        <v>821</v>
      </c>
      <c r="F22" s="55">
        <v>0.47099999999999997</v>
      </c>
      <c r="G22" s="197">
        <v>0.44140000000000001</v>
      </c>
      <c r="I22" s="222"/>
      <c r="J22" s="222"/>
      <c r="K22" s="222"/>
      <c r="L22" s="222"/>
      <c r="M22" s="222"/>
      <c r="N22" s="222"/>
      <c r="O22" s="222"/>
      <c r="P22" s="222"/>
    </row>
    <row r="23" spans="1:21" ht="41.25" customHeight="1" x14ac:dyDescent="0.2">
      <c r="A23" s="73" t="s">
        <v>111</v>
      </c>
      <c r="B23" s="74" t="s">
        <v>292</v>
      </c>
      <c r="C23" s="54">
        <v>3161014.35</v>
      </c>
      <c r="D23" s="54">
        <v>116832</v>
      </c>
      <c r="E23" s="54">
        <v>852</v>
      </c>
      <c r="F23" s="56">
        <v>0.1241</v>
      </c>
      <c r="G23" s="198">
        <v>0.1164</v>
      </c>
      <c r="I23" s="222"/>
      <c r="J23" s="222"/>
      <c r="K23" s="222"/>
      <c r="L23" s="222"/>
      <c r="M23" s="222"/>
      <c r="N23" s="222"/>
      <c r="O23" s="222"/>
      <c r="P23" s="215"/>
    </row>
    <row r="24" spans="1:21" ht="38.25" x14ac:dyDescent="0.2">
      <c r="A24" s="71" t="s">
        <v>39</v>
      </c>
      <c r="B24" s="72" t="s">
        <v>292</v>
      </c>
      <c r="C24" s="52">
        <v>3067845.35</v>
      </c>
      <c r="D24" s="52">
        <v>8620</v>
      </c>
      <c r="E24" s="52">
        <v>349</v>
      </c>
      <c r="F24" s="55">
        <v>0.1205</v>
      </c>
      <c r="G24" s="197">
        <v>0.1129</v>
      </c>
      <c r="I24" s="222"/>
      <c r="J24" s="222"/>
      <c r="K24" s="222"/>
      <c r="L24" s="222"/>
      <c r="M24" s="222"/>
      <c r="N24" s="222"/>
      <c r="O24" s="222"/>
      <c r="P24" s="215"/>
    </row>
    <row r="25" spans="1:21" ht="38.25" x14ac:dyDescent="0.2">
      <c r="A25" s="73" t="s">
        <v>113</v>
      </c>
      <c r="B25" s="74" t="s">
        <v>404</v>
      </c>
      <c r="C25" s="54">
        <v>2737279.35</v>
      </c>
      <c r="D25" s="54">
        <v>14571</v>
      </c>
      <c r="E25" s="54">
        <v>502</v>
      </c>
      <c r="F25" s="56">
        <v>0.1075</v>
      </c>
      <c r="G25" s="198">
        <v>0.1008</v>
      </c>
      <c r="I25" s="222"/>
      <c r="J25" s="222"/>
      <c r="K25" s="222"/>
      <c r="L25" s="222"/>
      <c r="M25" s="222"/>
      <c r="N25" s="222"/>
      <c r="O25" s="222"/>
      <c r="P25" s="215"/>
    </row>
    <row r="26" spans="1:21" ht="38.25" x14ac:dyDescent="0.2">
      <c r="A26" s="71" t="s">
        <v>112</v>
      </c>
      <c r="B26" s="72" t="s">
        <v>292</v>
      </c>
      <c r="C26" s="52">
        <v>1584275.57</v>
      </c>
      <c r="D26" s="52">
        <v>19017</v>
      </c>
      <c r="E26" s="52">
        <v>222</v>
      </c>
      <c r="F26" s="55">
        <v>6.2199999999999998E-2</v>
      </c>
      <c r="G26" s="197">
        <v>5.8299999999999998E-2</v>
      </c>
      <c r="I26" s="222"/>
      <c r="J26" s="222"/>
      <c r="K26" s="222"/>
      <c r="L26" s="222"/>
      <c r="M26" s="222"/>
      <c r="N26" s="222"/>
      <c r="O26" s="222"/>
      <c r="P26" s="215"/>
    </row>
    <row r="27" spans="1:21" ht="38.25" x14ac:dyDescent="0.2">
      <c r="A27" s="73" t="s">
        <v>40</v>
      </c>
      <c r="B27" s="74" t="s">
        <v>292</v>
      </c>
      <c r="C27" s="54">
        <v>1327936.21</v>
      </c>
      <c r="D27" s="54">
        <v>45737</v>
      </c>
      <c r="E27" s="54">
        <v>204</v>
      </c>
      <c r="F27" s="56">
        <v>5.2200000000000003E-2</v>
      </c>
      <c r="G27" s="198">
        <v>4.8899999999999999E-2</v>
      </c>
      <c r="I27" s="222"/>
      <c r="J27" s="222"/>
      <c r="K27" s="222"/>
      <c r="L27" s="222"/>
      <c r="M27" s="222"/>
      <c r="N27" s="222"/>
      <c r="O27" s="222"/>
      <c r="P27" s="215"/>
    </row>
    <row r="28" spans="1:21" ht="38.25" x14ac:dyDescent="0.2">
      <c r="A28" s="71" t="s">
        <v>114</v>
      </c>
      <c r="B28" s="72" t="s">
        <v>292</v>
      </c>
      <c r="C28" s="52">
        <v>772478.69</v>
      </c>
      <c r="D28" s="52">
        <v>49333</v>
      </c>
      <c r="E28" s="52">
        <v>116</v>
      </c>
      <c r="F28" s="55">
        <v>3.0300000000000001E-2</v>
      </c>
      <c r="G28" s="197">
        <v>2.8400000000000002E-2</v>
      </c>
      <c r="I28" s="222"/>
      <c r="J28" s="222"/>
      <c r="K28" s="222"/>
      <c r="L28" s="222"/>
      <c r="M28" s="222"/>
      <c r="N28" s="222"/>
      <c r="O28" s="222"/>
      <c r="P28" s="215"/>
    </row>
    <row r="29" spans="1:21" ht="38.25" x14ac:dyDescent="0.2">
      <c r="A29" s="73" t="s">
        <v>8</v>
      </c>
      <c r="B29" s="74" t="s">
        <v>292</v>
      </c>
      <c r="C29" s="54">
        <v>326292.45</v>
      </c>
      <c r="D29" s="54">
        <v>48857</v>
      </c>
      <c r="E29" s="54">
        <v>152</v>
      </c>
      <c r="F29" s="56">
        <v>1.2800000000000001E-2</v>
      </c>
      <c r="G29" s="198">
        <v>1.2E-2</v>
      </c>
      <c r="I29" s="222"/>
      <c r="J29" s="222"/>
      <c r="K29" s="222"/>
      <c r="L29" s="222"/>
      <c r="M29" s="222"/>
      <c r="N29" s="222"/>
      <c r="O29" s="222"/>
      <c r="P29" s="215"/>
    </row>
    <row r="30" spans="1:21" ht="38.25" x14ac:dyDescent="0.2">
      <c r="A30" s="71" t="s">
        <v>130</v>
      </c>
      <c r="B30" s="72" t="s">
        <v>292</v>
      </c>
      <c r="C30" s="52">
        <v>251209.25</v>
      </c>
      <c r="D30" s="52">
        <v>137026</v>
      </c>
      <c r="E30" s="52">
        <v>117</v>
      </c>
      <c r="F30" s="55">
        <v>9.9000000000000008E-3</v>
      </c>
      <c r="G30" s="197">
        <v>9.1999999999999998E-3</v>
      </c>
      <c r="I30" s="222"/>
      <c r="J30" s="222"/>
      <c r="K30" s="222"/>
      <c r="L30" s="222"/>
      <c r="M30" s="222"/>
      <c r="N30" s="222"/>
      <c r="O30" s="222"/>
      <c r="P30" s="215"/>
    </row>
    <row r="31" spans="1:21" ht="38.25" x14ac:dyDescent="0.2">
      <c r="A31" s="73" t="s">
        <v>138</v>
      </c>
      <c r="B31" s="74" t="s">
        <v>471</v>
      </c>
      <c r="C31" s="54">
        <v>102094.01</v>
      </c>
      <c r="D31" s="54">
        <v>5523</v>
      </c>
      <c r="E31" s="54">
        <v>35</v>
      </c>
      <c r="F31" s="56">
        <v>4.0000000000000001E-3</v>
      </c>
      <c r="G31" s="198">
        <v>3.8E-3</v>
      </c>
      <c r="I31" s="222"/>
      <c r="J31" s="222"/>
      <c r="K31" s="222"/>
      <c r="L31" s="222"/>
      <c r="M31" s="222"/>
      <c r="N31" s="222"/>
      <c r="O31" s="222"/>
      <c r="P31" s="215"/>
    </row>
    <row r="32" spans="1:21" ht="13.5" customHeight="1" x14ac:dyDescent="0.2">
      <c r="H32" s="215"/>
      <c r="I32" s="222"/>
      <c r="J32" s="222"/>
      <c r="K32" s="222"/>
      <c r="L32" s="222"/>
      <c r="M32" s="222"/>
      <c r="N32" s="222"/>
      <c r="O32" s="222"/>
      <c r="P32" s="215"/>
    </row>
    <row r="33" spans="1:18" ht="27" customHeight="1" x14ac:dyDescent="0.2">
      <c r="A33" s="242" t="s">
        <v>498</v>
      </c>
      <c r="B33" s="242"/>
      <c r="C33" s="242"/>
      <c r="D33" s="242"/>
      <c r="E33" s="242"/>
      <c r="F33" s="242"/>
      <c r="G33" s="242"/>
      <c r="I33" s="222"/>
      <c r="J33" s="222"/>
      <c r="K33" s="222"/>
      <c r="L33" s="222"/>
      <c r="M33" s="222"/>
      <c r="N33" s="222"/>
      <c r="O33" s="222"/>
      <c r="P33" s="215"/>
    </row>
    <row r="34" spans="1:18" ht="63.75" x14ac:dyDescent="0.2">
      <c r="A34" s="176" t="s">
        <v>320</v>
      </c>
      <c r="B34" s="177" t="s">
        <v>321</v>
      </c>
      <c r="C34" s="177" t="s">
        <v>322</v>
      </c>
      <c r="D34" s="177" t="s">
        <v>323</v>
      </c>
      <c r="E34" s="177" t="s">
        <v>324</v>
      </c>
      <c r="F34" s="183" t="s">
        <v>327</v>
      </c>
      <c r="G34" s="177" t="s">
        <v>326</v>
      </c>
      <c r="J34" s="214"/>
      <c r="K34" s="243" t="s">
        <v>473</v>
      </c>
      <c r="L34" s="244"/>
      <c r="M34" s="244"/>
      <c r="N34" s="243" t="s">
        <v>293</v>
      </c>
      <c r="O34" s="243" t="s">
        <v>474</v>
      </c>
      <c r="P34" s="243" t="s">
        <v>475</v>
      </c>
      <c r="R34" s="92"/>
    </row>
    <row r="35" spans="1:18" ht="29.25" customHeight="1" x14ac:dyDescent="0.2">
      <c r="A35" s="76" t="s">
        <v>224</v>
      </c>
      <c r="B35" s="75" t="s">
        <v>294</v>
      </c>
      <c r="C35" s="57">
        <v>755073</v>
      </c>
      <c r="D35" s="57">
        <v>732</v>
      </c>
      <c r="E35" s="57">
        <v>12</v>
      </c>
      <c r="F35" s="58">
        <v>0.443</v>
      </c>
      <c r="G35" s="197">
        <v>2.7799999999999998E-2</v>
      </c>
      <c r="J35" s="223" t="s">
        <v>375</v>
      </c>
      <c r="K35" s="218" t="s">
        <v>476</v>
      </c>
      <c r="L35" s="218" t="s">
        <v>477</v>
      </c>
      <c r="M35" s="218" t="s">
        <v>478</v>
      </c>
      <c r="N35" s="243"/>
      <c r="O35" s="243"/>
      <c r="P35" s="243"/>
      <c r="R35" s="92"/>
    </row>
    <row r="36" spans="1:18" ht="28.5" customHeight="1" x14ac:dyDescent="0.2">
      <c r="A36" s="77" t="s">
        <v>371</v>
      </c>
      <c r="B36" s="74" t="s">
        <v>295</v>
      </c>
      <c r="C36" s="59">
        <v>418000</v>
      </c>
      <c r="D36" s="59">
        <v>400</v>
      </c>
      <c r="E36" s="59">
        <v>2</v>
      </c>
      <c r="F36" s="60">
        <v>0.24529999999999999</v>
      </c>
      <c r="G36" s="198">
        <v>1.54E-2</v>
      </c>
      <c r="J36" s="224" t="s">
        <v>93</v>
      </c>
      <c r="K36" s="225">
        <f>K48/10^6</f>
        <v>18.701685019999999</v>
      </c>
      <c r="L36" s="225">
        <f t="shared" ref="L36:P40" si="1">L48/10^6</f>
        <v>0.76959994999999992</v>
      </c>
      <c r="M36" s="225">
        <f t="shared" si="1"/>
        <v>4.5229373200000005</v>
      </c>
      <c r="N36" s="225">
        <f t="shared" si="1"/>
        <v>1.1994497200000001</v>
      </c>
      <c r="O36" s="225">
        <f t="shared" si="1"/>
        <v>0</v>
      </c>
      <c r="P36" s="225">
        <f t="shared" si="1"/>
        <v>0.54824499999999998</v>
      </c>
      <c r="R36" s="92"/>
    </row>
    <row r="37" spans="1:18" ht="25.5" x14ac:dyDescent="0.2">
      <c r="A37" s="76" t="s">
        <v>347</v>
      </c>
      <c r="B37" s="75" t="s">
        <v>295</v>
      </c>
      <c r="C37" s="57">
        <v>244084</v>
      </c>
      <c r="D37" s="57">
        <v>232</v>
      </c>
      <c r="E37" s="57">
        <v>5</v>
      </c>
      <c r="F37" s="58">
        <v>0.14319999999999999</v>
      </c>
      <c r="G37" s="197">
        <v>8.9999999999999993E-3</v>
      </c>
      <c r="J37" s="224" t="s">
        <v>94</v>
      </c>
      <c r="K37" s="225">
        <f>K49/10^6</f>
        <v>25.889849429999998</v>
      </c>
      <c r="L37" s="225">
        <f t="shared" si="1"/>
        <v>0.49347570000000002</v>
      </c>
      <c r="M37" s="225">
        <f t="shared" si="1"/>
        <v>2.89021331</v>
      </c>
      <c r="N37" s="225">
        <f t="shared" si="1"/>
        <v>3.5535081699999997</v>
      </c>
      <c r="O37" s="225">
        <f t="shared" si="1"/>
        <v>0</v>
      </c>
      <c r="P37" s="225">
        <f t="shared" si="1"/>
        <v>3.6833499999999998E-2</v>
      </c>
      <c r="R37" s="92"/>
    </row>
    <row r="38" spans="1:18" ht="22.5" x14ac:dyDescent="0.2">
      <c r="A38" s="49"/>
      <c r="B38" s="49"/>
      <c r="C38" s="49"/>
      <c r="D38" s="49"/>
      <c r="E38" s="49"/>
      <c r="F38" s="49"/>
      <c r="G38" s="49"/>
      <c r="J38" s="224" t="s">
        <v>95</v>
      </c>
      <c r="K38" s="225">
        <f>K50/10^6</f>
        <v>41.032459709999998</v>
      </c>
      <c r="L38" s="225">
        <f t="shared" si="1"/>
        <v>0.61852397999999997</v>
      </c>
      <c r="M38" s="225">
        <f t="shared" si="1"/>
        <v>4.1670221099999996</v>
      </c>
      <c r="N38" s="225">
        <f t="shared" si="1"/>
        <v>0.77871860999999998</v>
      </c>
      <c r="O38" s="225">
        <f t="shared" si="1"/>
        <v>0</v>
      </c>
      <c r="P38" s="225">
        <f t="shared" si="1"/>
        <v>0</v>
      </c>
      <c r="R38" s="92"/>
    </row>
    <row r="39" spans="1:18" ht="26.25" customHeight="1" x14ac:dyDescent="0.2">
      <c r="A39" s="238" t="s">
        <v>472</v>
      </c>
      <c r="B39" s="238"/>
      <c r="C39" s="238"/>
      <c r="D39" s="238"/>
      <c r="E39" s="238"/>
      <c r="F39" s="238"/>
      <c r="G39" s="238"/>
      <c r="J39" s="224" t="s">
        <v>96</v>
      </c>
      <c r="K39" s="225">
        <f>K51/10^6</f>
        <v>20.609721820000001</v>
      </c>
      <c r="L39" s="225">
        <f t="shared" si="1"/>
        <v>0.58848144999999996</v>
      </c>
      <c r="M39" s="225">
        <f t="shared" si="1"/>
        <v>2.3607637100000001</v>
      </c>
      <c r="N39" s="225">
        <f t="shared" si="1"/>
        <v>0.12702152999999999</v>
      </c>
      <c r="O39" s="225">
        <f t="shared" si="1"/>
        <v>0</v>
      </c>
      <c r="P39" s="225">
        <f t="shared" si="1"/>
        <v>0.99450000000000005</v>
      </c>
      <c r="R39" s="92"/>
    </row>
    <row r="40" spans="1:18" ht="22.5" x14ac:dyDescent="0.2">
      <c r="J40" s="224" t="s">
        <v>97</v>
      </c>
      <c r="K40" s="225">
        <f>K52/10^6</f>
        <v>22.491544340000001</v>
      </c>
      <c r="L40" s="225">
        <f t="shared" si="1"/>
        <v>0.13773725000000001</v>
      </c>
      <c r="M40" s="225">
        <f t="shared" si="1"/>
        <v>2.8343649500000003</v>
      </c>
      <c r="N40" s="225">
        <f t="shared" si="1"/>
        <v>1.70433995</v>
      </c>
      <c r="O40" s="225">
        <f t="shared" si="1"/>
        <v>0</v>
      </c>
      <c r="P40" s="225">
        <f t="shared" si="1"/>
        <v>0</v>
      </c>
      <c r="R40" s="92"/>
    </row>
    <row r="41" spans="1:18" ht="22.5" x14ac:dyDescent="0.2">
      <c r="J41" s="224" t="s">
        <v>98</v>
      </c>
      <c r="K41" s="225"/>
      <c r="L41" s="225"/>
      <c r="M41" s="225"/>
      <c r="N41" s="225"/>
      <c r="O41" s="225"/>
      <c r="P41" s="225"/>
      <c r="R41" s="92"/>
    </row>
    <row r="42" spans="1:18" ht="22.5" x14ac:dyDescent="0.2">
      <c r="J42" s="224" t="s">
        <v>99</v>
      </c>
      <c r="K42" s="225"/>
      <c r="L42" s="225"/>
      <c r="M42" s="225"/>
      <c r="N42" s="225"/>
      <c r="O42" s="225"/>
      <c r="P42" s="225"/>
      <c r="R42" s="92"/>
    </row>
    <row r="43" spans="1:18" ht="22.5" x14ac:dyDescent="0.2">
      <c r="J43" s="224" t="s">
        <v>100</v>
      </c>
      <c r="K43" s="225"/>
      <c r="L43" s="225"/>
      <c r="M43" s="225"/>
      <c r="N43" s="225"/>
      <c r="O43" s="225"/>
      <c r="P43" s="225"/>
      <c r="R43" s="92"/>
    </row>
    <row r="44" spans="1:18" ht="22.5" x14ac:dyDescent="0.2">
      <c r="J44" s="224" t="s">
        <v>101</v>
      </c>
      <c r="K44" s="225"/>
      <c r="L44" s="225"/>
      <c r="M44" s="225"/>
      <c r="N44" s="225"/>
      <c r="O44" s="225"/>
      <c r="P44" s="225"/>
      <c r="R44" s="92"/>
    </row>
    <row r="45" spans="1:18" ht="22.5" x14ac:dyDescent="0.2">
      <c r="J45" s="224" t="s">
        <v>102</v>
      </c>
      <c r="K45" s="225"/>
      <c r="L45" s="225"/>
      <c r="M45" s="225"/>
      <c r="N45" s="225"/>
      <c r="O45" s="225"/>
      <c r="P45" s="225"/>
      <c r="R45" s="92"/>
    </row>
    <row r="46" spans="1:18" ht="22.5" x14ac:dyDescent="0.2">
      <c r="J46" s="224" t="s">
        <v>103</v>
      </c>
      <c r="K46" s="225"/>
      <c r="L46" s="225"/>
      <c r="M46" s="225"/>
      <c r="N46" s="225"/>
      <c r="O46" s="225"/>
      <c r="P46" s="225"/>
      <c r="R46" s="92"/>
    </row>
    <row r="47" spans="1:18" ht="22.5" x14ac:dyDescent="0.2">
      <c r="J47" s="224" t="s">
        <v>104</v>
      </c>
      <c r="K47" s="225"/>
      <c r="L47" s="225"/>
      <c r="M47" s="225"/>
      <c r="N47" s="225"/>
      <c r="O47" s="225"/>
      <c r="P47" s="225"/>
      <c r="R47" s="92"/>
    </row>
    <row r="48" spans="1:18" x14ac:dyDescent="0.2">
      <c r="J48" s="226" t="s">
        <v>376</v>
      </c>
      <c r="K48" s="203">
        <v>18701685.02</v>
      </c>
      <c r="L48" s="203">
        <v>769599.95</v>
      </c>
      <c r="M48" s="203">
        <v>4522937.32</v>
      </c>
      <c r="N48" s="203">
        <v>1199449.72</v>
      </c>
      <c r="O48" s="203">
        <v>0</v>
      </c>
      <c r="P48" s="203">
        <v>548245</v>
      </c>
      <c r="R48" s="92"/>
    </row>
    <row r="49" spans="10:18" x14ac:dyDescent="0.2">
      <c r="J49" s="207" t="s">
        <v>377</v>
      </c>
      <c r="K49" s="203">
        <v>25889849.43</v>
      </c>
      <c r="L49" s="203">
        <v>493475.7</v>
      </c>
      <c r="M49" s="203">
        <v>2890213.31</v>
      </c>
      <c r="N49" s="203">
        <v>3553508.17</v>
      </c>
      <c r="O49" s="203">
        <v>0</v>
      </c>
      <c r="P49" s="203">
        <v>36833.5</v>
      </c>
      <c r="R49" s="92"/>
    </row>
    <row r="50" spans="10:18" x14ac:dyDescent="0.2">
      <c r="J50" s="207" t="s">
        <v>378</v>
      </c>
      <c r="K50" s="207">
        <v>41032459.710000001</v>
      </c>
      <c r="L50" s="207">
        <v>618523.98</v>
      </c>
      <c r="M50" s="207">
        <v>4167022.11</v>
      </c>
      <c r="N50" s="207">
        <v>778718.61</v>
      </c>
      <c r="O50" s="207">
        <v>0</v>
      </c>
      <c r="P50" s="207">
        <v>0</v>
      </c>
      <c r="R50" s="92"/>
    </row>
    <row r="51" spans="10:18" x14ac:dyDescent="0.2">
      <c r="J51" s="227" t="s">
        <v>379</v>
      </c>
      <c r="K51" s="207">
        <v>20609721.82</v>
      </c>
      <c r="L51" s="207">
        <v>588481.44999999995</v>
      </c>
      <c r="M51" s="207">
        <v>2360763.71</v>
      </c>
      <c r="N51" s="207">
        <v>127021.53</v>
      </c>
      <c r="O51" s="207">
        <v>0</v>
      </c>
      <c r="P51" s="207">
        <v>994500</v>
      </c>
      <c r="R51" s="92"/>
    </row>
    <row r="52" spans="10:18" x14ac:dyDescent="0.2">
      <c r="J52" s="207" t="s">
        <v>380</v>
      </c>
      <c r="K52" s="207">
        <v>22491544.34</v>
      </c>
      <c r="L52" s="207">
        <v>137737.25</v>
      </c>
      <c r="M52" s="207">
        <v>2834364.95</v>
      </c>
      <c r="N52" s="207">
        <v>1704339.95</v>
      </c>
      <c r="O52" s="207">
        <v>0</v>
      </c>
      <c r="P52" s="207">
        <v>0</v>
      </c>
      <c r="R52" s="92"/>
    </row>
    <row r="53" spans="10:18" x14ac:dyDescent="0.2">
      <c r="J53" s="207" t="s">
        <v>381</v>
      </c>
      <c r="R53" s="92"/>
    </row>
    <row r="54" spans="10:18" x14ac:dyDescent="0.2">
      <c r="J54" s="207" t="s">
        <v>382</v>
      </c>
      <c r="R54" s="92"/>
    </row>
    <row r="55" spans="10:18" x14ac:dyDescent="0.2">
      <c r="J55" s="207" t="s">
        <v>383</v>
      </c>
      <c r="R55" s="92"/>
    </row>
    <row r="56" spans="10:18" x14ac:dyDescent="0.2">
      <c r="J56" s="227" t="s">
        <v>384</v>
      </c>
      <c r="R56" s="92"/>
    </row>
    <row r="57" spans="10:18" x14ac:dyDescent="0.2">
      <c r="J57" s="207" t="s">
        <v>385</v>
      </c>
      <c r="R57" s="92"/>
    </row>
    <row r="58" spans="10:18" x14ac:dyDescent="0.2">
      <c r="J58" s="228" t="s">
        <v>386</v>
      </c>
      <c r="R58" s="92"/>
    </row>
    <row r="59" spans="10:18" x14ac:dyDescent="0.2">
      <c r="J59" s="227" t="s">
        <v>387</v>
      </c>
      <c r="R59" s="92"/>
    </row>
    <row r="60" spans="10:18" x14ac:dyDescent="0.2">
      <c r="R60" s="92"/>
    </row>
    <row r="61" spans="10:18" x14ac:dyDescent="0.2">
      <c r="R61" s="92"/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3"/>
  <sheetViews>
    <sheetView zoomScale="90" zoomScaleNormal="90" zoomScaleSheetLayoutView="100" workbookViewId="0">
      <selection activeCell="A120" sqref="A120:H124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61" customWidth="1"/>
    <col min="5" max="5" width="13" style="90" customWidth="1"/>
    <col min="6" max="6" width="17.7109375" style="90" customWidth="1"/>
    <col min="7" max="9" width="13.7109375" style="90" customWidth="1"/>
  </cols>
  <sheetData>
    <row r="1" spans="1:16" ht="38.25" customHeight="1" x14ac:dyDescent="0.3">
      <c r="A1" s="241" t="s">
        <v>74</v>
      </c>
      <c r="B1" s="241"/>
      <c r="C1" s="241"/>
      <c r="D1" s="241"/>
      <c r="E1" s="241"/>
      <c r="F1" s="241"/>
      <c r="G1" s="241"/>
      <c r="H1" s="241"/>
      <c r="I1" s="241"/>
      <c r="J1" s="22"/>
      <c r="K1" s="21"/>
      <c r="L1" s="16"/>
      <c r="M1" s="16"/>
      <c r="N1" s="16"/>
      <c r="O1" s="17"/>
      <c r="P1" s="17"/>
    </row>
    <row r="2" spans="1:16" x14ac:dyDescent="0.2">
      <c r="A2" s="23"/>
      <c r="B2" s="23"/>
      <c r="C2" s="23"/>
      <c r="D2" s="154"/>
      <c r="E2" s="24"/>
      <c r="F2" s="24"/>
      <c r="G2" s="24"/>
      <c r="H2" s="24"/>
      <c r="I2" s="19"/>
      <c r="J2" s="21"/>
      <c r="K2" s="22"/>
      <c r="L2" s="17"/>
      <c r="M2" s="17"/>
      <c r="N2" s="17"/>
      <c r="O2" s="17"/>
      <c r="P2" s="17"/>
    </row>
    <row r="3" spans="1:16" x14ac:dyDescent="0.2">
      <c r="A3" s="23"/>
      <c r="B3" s="23"/>
      <c r="C3" s="23"/>
      <c r="D3" s="154"/>
      <c r="E3" s="24"/>
      <c r="F3" s="24"/>
      <c r="G3" s="24"/>
      <c r="H3" s="24"/>
      <c r="I3" s="19"/>
      <c r="J3" s="21"/>
      <c r="K3" s="22"/>
      <c r="L3" s="17"/>
      <c r="M3" s="17"/>
      <c r="N3" s="17"/>
      <c r="O3" s="17"/>
      <c r="P3" s="17"/>
    </row>
    <row r="4" spans="1:16" s="92" customFormat="1" ht="25.5" x14ac:dyDescent="0.2">
      <c r="A4" s="26" t="s">
        <v>75</v>
      </c>
      <c r="B4" s="26"/>
      <c r="C4" s="26"/>
      <c r="D4" s="155"/>
      <c r="E4" s="89"/>
      <c r="F4" s="89"/>
      <c r="G4" s="95"/>
      <c r="H4" s="95"/>
      <c r="I4" s="96"/>
      <c r="J4" s="97"/>
      <c r="K4" s="98"/>
      <c r="L4" s="99"/>
      <c r="M4" s="99"/>
      <c r="N4" s="99"/>
      <c r="O4" s="99"/>
      <c r="P4" s="99"/>
    </row>
    <row r="5" spans="1:16" s="92" customFormat="1" ht="92.25" customHeight="1" x14ac:dyDescent="0.2">
      <c r="A5" s="176" t="s">
        <v>320</v>
      </c>
      <c r="B5" s="177" t="s">
        <v>334</v>
      </c>
      <c r="C5" s="177" t="s">
        <v>55</v>
      </c>
      <c r="D5" s="184" t="s">
        <v>500</v>
      </c>
      <c r="E5" s="185" t="s">
        <v>501</v>
      </c>
      <c r="F5" s="185" t="s">
        <v>502</v>
      </c>
      <c r="G5" s="185" t="s">
        <v>322</v>
      </c>
      <c r="H5" s="185" t="s">
        <v>323</v>
      </c>
      <c r="I5" s="185" t="s">
        <v>324</v>
      </c>
    </row>
    <row r="6" spans="1:16" s="92" customFormat="1" x14ac:dyDescent="0.2">
      <c r="A6" s="100" t="s">
        <v>7</v>
      </c>
      <c r="B6" s="100" t="s">
        <v>116</v>
      </c>
      <c r="C6" s="100" t="s">
        <v>117</v>
      </c>
      <c r="D6" s="156">
        <v>54</v>
      </c>
      <c r="E6" s="61">
        <v>32793448</v>
      </c>
      <c r="F6" s="61">
        <v>1770846192</v>
      </c>
      <c r="G6" s="61">
        <v>11992133.57</v>
      </c>
      <c r="H6" s="61">
        <v>224490</v>
      </c>
      <c r="I6" s="61">
        <v>821</v>
      </c>
      <c r="K6" s="101"/>
    </row>
    <row r="7" spans="1:16" s="92" customFormat="1" x14ac:dyDescent="0.2">
      <c r="A7" s="102" t="s">
        <v>111</v>
      </c>
      <c r="B7" s="102" t="s">
        <v>118</v>
      </c>
      <c r="C7" s="102" t="s">
        <v>119</v>
      </c>
      <c r="D7" s="157">
        <v>27.45</v>
      </c>
      <c r="E7" s="62">
        <v>22735148</v>
      </c>
      <c r="F7" s="62">
        <v>624079812.60000002</v>
      </c>
      <c r="G7" s="62">
        <v>3161014.35</v>
      </c>
      <c r="H7" s="62">
        <v>116832</v>
      </c>
      <c r="I7" s="62">
        <v>852</v>
      </c>
      <c r="K7" s="101"/>
    </row>
    <row r="8" spans="1:16" s="92" customFormat="1" x14ac:dyDescent="0.2">
      <c r="A8" s="100" t="s">
        <v>39</v>
      </c>
      <c r="B8" s="100" t="s">
        <v>122</v>
      </c>
      <c r="C8" s="100" t="s">
        <v>123</v>
      </c>
      <c r="D8" s="156">
        <v>364.9</v>
      </c>
      <c r="E8" s="61">
        <v>2086301</v>
      </c>
      <c r="F8" s="61">
        <v>761291234.89999998</v>
      </c>
      <c r="G8" s="61">
        <v>3067845.35</v>
      </c>
      <c r="H8" s="61">
        <v>8620</v>
      </c>
      <c r="I8" s="61">
        <v>349</v>
      </c>
      <c r="K8" s="101"/>
    </row>
    <row r="9" spans="1:16" s="92" customFormat="1" x14ac:dyDescent="0.2">
      <c r="A9" s="102" t="s">
        <v>112</v>
      </c>
      <c r="B9" s="102" t="s">
        <v>120</v>
      </c>
      <c r="C9" s="102" t="s">
        <v>121</v>
      </c>
      <c r="D9" s="157">
        <v>82.66</v>
      </c>
      <c r="E9" s="62">
        <v>6535478</v>
      </c>
      <c r="F9" s="62">
        <v>540222611.48000002</v>
      </c>
      <c r="G9" s="62">
        <v>1584275.57</v>
      </c>
      <c r="H9" s="62">
        <v>19017</v>
      </c>
      <c r="I9" s="62">
        <v>222</v>
      </c>
      <c r="K9" s="101"/>
    </row>
    <row r="10" spans="1:16" s="92" customFormat="1" x14ac:dyDescent="0.2">
      <c r="A10" s="100" t="s">
        <v>40</v>
      </c>
      <c r="B10" s="100" t="s">
        <v>128</v>
      </c>
      <c r="C10" s="100" t="s">
        <v>129</v>
      </c>
      <c r="D10" s="156">
        <v>29.2</v>
      </c>
      <c r="E10" s="61">
        <v>14000000</v>
      </c>
      <c r="F10" s="61">
        <v>408800000</v>
      </c>
      <c r="G10" s="61">
        <v>1327936.21</v>
      </c>
      <c r="H10" s="61">
        <v>45737</v>
      </c>
      <c r="I10" s="61">
        <v>204</v>
      </c>
      <c r="K10" s="101"/>
    </row>
    <row r="11" spans="1:16" s="92" customFormat="1" x14ac:dyDescent="0.2">
      <c r="A11" s="102" t="s">
        <v>114</v>
      </c>
      <c r="B11" s="102" t="s">
        <v>126</v>
      </c>
      <c r="C11" s="102" t="s">
        <v>127</v>
      </c>
      <c r="D11" s="157">
        <v>15.9</v>
      </c>
      <c r="E11" s="62">
        <v>17219662</v>
      </c>
      <c r="F11" s="62">
        <v>273792625.80000001</v>
      </c>
      <c r="G11" s="62">
        <v>772478.69</v>
      </c>
      <c r="H11" s="62">
        <v>49333</v>
      </c>
      <c r="I11" s="62">
        <v>116</v>
      </c>
      <c r="K11" s="101"/>
    </row>
    <row r="12" spans="1:16" s="92" customFormat="1" x14ac:dyDescent="0.2">
      <c r="A12" s="100" t="s">
        <v>8</v>
      </c>
      <c r="B12" s="100" t="s">
        <v>124</v>
      </c>
      <c r="C12" s="100" t="s">
        <v>125</v>
      </c>
      <c r="D12" s="156">
        <v>6.65</v>
      </c>
      <c r="E12" s="61">
        <v>24424613</v>
      </c>
      <c r="F12" s="61">
        <v>162423676.44999999</v>
      </c>
      <c r="G12" s="61">
        <v>326292.45</v>
      </c>
      <c r="H12" s="61">
        <v>48857</v>
      </c>
      <c r="I12" s="61">
        <v>152</v>
      </c>
      <c r="K12" s="101"/>
    </row>
    <row r="13" spans="1:16" s="92" customFormat="1" x14ac:dyDescent="0.2">
      <c r="A13" s="102" t="s">
        <v>130</v>
      </c>
      <c r="B13" s="102" t="s">
        <v>131</v>
      </c>
      <c r="C13" s="102" t="s">
        <v>132</v>
      </c>
      <c r="D13" s="157">
        <v>1.85</v>
      </c>
      <c r="E13" s="62">
        <v>16830838</v>
      </c>
      <c r="F13" s="62">
        <v>31137050.300000001</v>
      </c>
      <c r="G13" s="62">
        <v>251209.25</v>
      </c>
      <c r="H13" s="62">
        <v>137026</v>
      </c>
      <c r="I13" s="62">
        <v>117</v>
      </c>
      <c r="K13" s="101"/>
    </row>
    <row r="14" spans="1:16" s="92" customFormat="1" x14ac:dyDescent="0.2">
      <c r="A14" s="100" t="s">
        <v>41</v>
      </c>
      <c r="B14" s="100" t="s">
        <v>133</v>
      </c>
      <c r="C14" s="100" t="s">
        <v>134</v>
      </c>
      <c r="D14" s="156">
        <v>35.200000000000003</v>
      </c>
      <c r="E14" s="61">
        <v>6090943</v>
      </c>
      <c r="F14" s="61">
        <v>214401193.59999999</v>
      </c>
      <c r="G14" s="61">
        <v>8358.9</v>
      </c>
      <c r="H14" s="61">
        <v>230</v>
      </c>
      <c r="I14" s="61">
        <v>18</v>
      </c>
      <c r="K14" s="101"/>
    </row>
    <row r="15" spans="1:16" s="92" customFormat="1" ht="25.5" x14ac:dyDescent="0.2">
      <c r="A15" s="186" t="s">
        <v>335</v>
      </c>
      <c r="B15" s="186"/>
      <c r="C15" s="186"/>
      <c r="D15" s="187"/>
      <c r="E15" s="188"/>
      <c r="F15" s="181">
        <f>SUM(F6:F14)</f>
        <v>4786994397.1300001</v>
      </c>
      <c r="G15" s="181">
        <f t="shared" ref="G15:I15" si="0">SUM(G6:G14)</f>
        <v>22491544.34</v>
      </c>
      <c r="H15" s="181">
        <f t="shared" si="0"/>
        <v>650142</v>
      </c>
      <c r="I15" s="181">
        <f t="shared" si="0"/>
        <v>2851</v>
      </c>
      <c r="K15" s="101"/>
    </row>
    <row r="16" spans="1:16" s="92" customFormat="1" x14ac:dyDescent="0.2">
      <c r="A16" s="103"/>
      <c r="B16" s="103"/>
      <c r="C16" s="103"/>
      <c r="D16" s="158"/>
      <c r="E16" s="97"/>
      <c r="F16" s="97"/>
      <c r="G16" s="97"/>
      <c r="H16" s="97"/>
      <c r="I16" s="94"/>
      <c r="K16" s="101"/>
      <c r="L16" s="99"/>
      <c r="M16" s="99"/>
      <c r="N16" s="99"/>
      <c r="O16" s="99"/>
      <c r="P16" s="99"/>
    </row>
    <row r="17" spans="1:16" s="92" customFormat="1" x14ac:dyDescent="0.2">
      <c r="A17" s="103"/>
      <c r="B17" s="103"/>
      <c r="C17" s="103"/>
      <c r="D17" s="158"/>
      <c r="E17" s="97"/>
      <c r="F17" s="97"/>
      <c r="G17" s="97"/>
      <c r="H17" s="97"/>
      <c r="I17" s="94"/>
      <c r="K17" s="101"/>
      <c r="L17" s="99"/>
      <c r="M17" s="99"/>
      <c r="N17" s="99"/>
      <c r="O17" s="99"/>
      <c r="P17" s="99"/>
    </row>
    <row r="18" spans="1:16" s="92" customFormat="1" ht="25.5" x14ac:dyDescent="0.2">
      <c r="A18" s="86" t="s">
        <v>76</v>
      </c>
      <c r="B18" s="87"/>
      <c r="C18" s="87"/>
      <c r="D18" s="159"/>
      <c r="E18" s="91"/>
      <c r="F18" s="91"/>
      <c r="G18" s="97"/>
      <c r="H18" s="97"/>
      <c r="I18" s="94"/>
      <c r="K18" s="101"/>
      <c r="L18" s="99"/>
      <c r="M18" s="99"/>
      <c r="N18" s="99"/>
      <c r="O18" s="99"/>
      <c r="P18" s="99"/>
    </row>
    <row r="19" spans="1:16" s="92" customFormat="1" ht="89.25" x14ac:dyDescent="0.2">
      <c r="A19" s="186" t="s">
        <v>320</v>
      </c>
      <c r="B19" s="177" t="s">
        <v>334</v>
      </c>
      <c r="C19" s="177" t="s">
        <v>55</v>
      </c>
      <c r="D19" s="184" t="s">
        <v>500</v>
      </c>
      <c r="E19" s="185" t="s">
        <v>501</v>
      </c>
      <c r="F19" s="185" t="s">
        <v>502</v>
      </c>
      <c r="G19" s="185" t="s">
        <v>322</v>
      </c>
      <c r="H19" s="185" t="s">
        <v>323</v>
      </c>
      <c r="I19" s="185" t="s">
        <v>324</v>
      </c>
      <c r="K19" s="101"/>
      <c r="L19" s="99"/>
      <c r="M19" s="99"/>
      <c r="N19" s="99"/>
      <c r="O19" s="99"/>
      <c r="P19" s="99"/>
    </row>
    <row r="20" spans="1:16" s="92" customFormat="1" x14ac:dyDescent="0.2">
      <c r="A20" s="100" t="s">
        <v>138</v>
      </c>
      <c r="B20" s="100" t="s">
        <v>139</v>
      </c>
      <c r="C20" s="100" t="s">
        <v>140</v>
      </c>
      <c r="D20" s="156">
        <v>18.5</v>
      </c>
      <c r="E20" s="61">
        <v>2838414</v>
      </c>
      <c r="F20" s="61">
        <v>52510659</v>
      </c>
      <c r="G20" s="61">
        <v>102094.01</v>
      </c>
      <c r="H20" s="61">
        <v>5523</v>
      </c>
      <c r="I20" s="61">
        <v>35</v>
      </c>
      <c r="K20" s="101"/>
      <c r="L20" s="99"/>
      <c r="M20" s="99"/>
      <c r="N20" s="99"/>
      <c r="O20" s="99"/>
      <c r="P20" s="99"/>
    </row>
    <row r="21" spans="1:16" s="92" customFormat="1" x14ac:dyDescent="0.2">
      <c r="A21" s="102" t="s">
        <v>135</v>
      </c>
      <c r="B21" s="102" t="s">
        <v>136</v>
      </c>
      <c r="C21" s="102" t="s">
        <v>137</v>
      </c>
      <c r="D21" s="157">
        <v>435</v>
      </c>
      <c r="E21" s="62">
        <v>100919</v>
      </c>
      <c r="F21" s="62">
        <v>43899765</v>
      </c>
      <c r="G21" s="62">
        <v>33920.550000000003</v>
      </c>
      <c r="H21" s="62">
        <v>74</v>
      </c>
      <c r="I21" s="62">
        <v>16</v>
      </c>
      <c r="K21" s="101"/>
      <c r="L21" s="99"/>
      <c r="M21" s="99"/>
      <c r="N21" s="99"/>
      <c r="O21" s="99"/>
      <c r="P21" s="99"/>
    </row>
    <row r="22" spans="1:16" s="92" customFormat="1" x14ac:dyDescent="0.2">
      <c r="A22" s="100" t="s">
        <v>141</v>
      </c>
      <c r="B22" s="100" t="s">
        <v>142</v>
      </c>
      <c r="C22" s="100" t="s">
        <v>143</v>
      </c>
      <c r="D22" s="156">
        <v>33.33</v>
      </c>
      <c r="E22" s="61">
        <v>497022</v>
      </c>
      <c r="F22" s="61">
        <v>16565743.26</v>
      </c>
      <c r="G22" s="61">
        <v>1722.69</v>
      </c>
      <c r="H22" s="61">
        <v>51</v>
      </c>
      <c r="I22" s="61">
        <v>4</v>
      </c>
      <c r="K22" s="101"/>
      <c r="L22" s="99"/>
      <c r="M22" s="99"/>
      <c r="N22" s="99"/>
      <c r="O22" s="99"/>
      <c r="P22" s="99"/>
    </row>
    <row r="23" spans="1:16" s="92" customFormat="1" x14ac:dyDescent="0.2">
      <c r="A23" s="102" t="s">
        <v>153</v>
      </c>
      <c r="B23" s="102" t="s">
        <v>154</v>
      </c>
      <c r="C23" s="102" t="s">
        <v>155</v>
      </c>
      <c r="D23" s="157">
        <v>1.2</v>
      </c>
      <c r="E23" s="62">
        <v>491393</v>
      </c>
      <c r="F23" s="62">
        <v>589671.6</v>
      </c>
      <c r="G23" s="62">
        <v>0</v>
      </c>
      <c r="H23" s="62">
        <v>0</v>
      </c>
      <c r="I23" s="62">
        <v>0</v>
      </c>
      <c r="K23" s="101"/>
      <c r="L23" s="99"/>
      <c r="M23" s="99"/>
      <c r="N23" s="99"/>
      <c r="O23" s="99"/>
      <c r="P23" s="99"/>
    </row>
    <row r="24" spans="1:16" s="92" customFormat="1" x14ac:dyDescent="0.2">
      <c r="A24" s="100" t="s">
        <v>144</v>
      </c>
      <c r="B24" s="100" t="s">
        <v>145</v>
      </c>
      <c r="C24" s="100" t="s">
        <v>146</v>
      </c>
      <c r="D24" s="156">
        <v>0.03</v>
      </c>
      <c r="E24" s="61">
        <v>5180000</v>
      </c>
      <c r="F24" s="61">
        <v>129500</v>
      </c>
      <c r="G24" s="61">
        <v>0</v>
      </c>
      <c r="H24" s="61">
        <v>0</v>
      </c>
      <c r="I24" s="61">
        <v>0</v>
      </c>
      <c r="K24" s="101"/>
      <c r="L24" s="99"/>
      <c r="M24" s="99"/>
      <c r="N24" s="99"/>
      <c r="O24" s="99"/>
      <c r="P24" s="99"/>
    </row>
    <row r="25" spans="1:16" s="92" customFormat="1" ht="25.5" x14ac:dyDescent="0.2">
      <c r="A25" s="186" t="s">
        <v>335</v>
      </c>
      <c r="B25" s="186"/>
      <c r="C25" s="186"/>
      <c r="D25" s="187"/>
      <c r="E25" s="188"/>
      <c r="F25" s="181">
        <f>SUM(F20:F24)</f>
        <v>113695338.86</v>
      </c>
      <c r="G25" s="181">
        <f>SUM(G20:G24)</f>
        <v>137737.25</v>
      </c>
      <c r="H25" s="181">
        <f>SUM(H20:H24)</f>
        <v>5648</v>
      </c>
      <c r="I25" s="181">
        <f>SUM(I20:I24)</f>
        <v>55</v>
      </c>
      <c r="K25" s="101"/>
      <c r="L25" s="99"/>
      <c r="M25" s="99"/>
      <c r="N25" s="99"/>
      <c r="O25" s="99"/>
      <c r="P25" s="99"/>
    </row>
    <row r="26" spans="1:16" s="92" customFormat="1" x14ac:dyDescent="0.2">
      <c r="A26" s="105"/>
      <c r="B26" s="105"/>
      <c r="C26" s="105"/>
      <c r="D26" s="160"/>
      <c r="E26" s="106"/>
      <c r="F26" s="106"/>
      <c r="G26" s="107"/>
      <c r="H26" s="107"/>
      <c r="I26" s="107"/>
      <c r="K26" s="101"/>
      <c r="L26" s="99"/>
      <c r="M26" s="99"/>
      <c r="N26" s="99"/>
      <c r="O26" s="99"/>
      <c r="P26" s="99"/>
    </row>
    <row r="27" spans="1:16" s="92" customFormat="1" x14ac:dyDescent="0.2">
      <c r="A27" s="105"/>
      <c r="B27" s="105"/>
      <c r="C27" s="105"/>
      <c r="D27" s="160"/>
      <c r="E27" s="106"/>
      <c r="F27" s="106"/>
      <c r="G27" s="107"/>
      <c r="H27" s="107"/>
      <c r="I27" s="107"/>
      <c r="K27" s="101"/>
      <c r="L27" s="99"/>
      <c r="M27" s="99"/>
      <c r="N27" s="99"/>
      <c r="O27" s="99"/>
      <c r="P27" s="99"/>
    </row>
    <row r="28" spans="1:16" s="92" customFormat="1" ht="25.5" x14ac:dyDescent="0.2">
      <c r="A28" s="86" t="s">
        <v>77</v>
      </c>
      <c r="B28" s="87"/>
      <c r="C28" s="87"/>
      <c r="D28" s="159"/>
      <c r="E28" s="91"/>
      <c r="F28" s="91"/>
      <c r="G28" s="95"/>
      <c r="H28" s="95"/>
      <c r="I28" s="96"/>
      <c r="J28" s="104"/>
      <c r="K28" s="99"/>
      <c r="L28" s="99"/>
      <c r="M28" s="99"/>
      <c r="N28" s="99"/>
      <c r="O28" s="99"/>
      <c r="P28" s="99"/>
    </row>
    <row r="29" spans="1:16" s="92" customFormat="1" ht="89.25" x14ac:dyDescent="0.2">
      <c r="A29" s="186" t="s">
        <v>320</v>
      </c>
      <c r="B29" s="177" t="s">
        <v>334</v>
      </c>
      <c r="C29" s="177" t="s">
        <v>55</v>
      </c>
      <c r="D29" s="184" t="s">
        <v>500</v>
      </c>
      <c r="E29" s="185" t="s">
        <v>501</v>
      </c>
      <c r="F29" s="185" t="s">
        <v>502</v>
      </c>
      <c r="G29" s="185" t="s">
        <v>322</v>
      </c>
      <c r="H29" s="185" t="s">
        <v>323</v>
      </c>
      <c r="I29" s="185" t="s">
        <v>324</v>
      </c>
      <c r="K29" s="99"/>
      <c r="L29" s="99"/>
      <c r="M29" s="99"/>
      <c r="N29" s="99"/>
      <c r="O29" s="99"/>
      <c r="P29" s="99"/>
    </row>
    <row r="30" spans="1:16" s="92" customFormat="1" x14ac:dyDescent="0.2">
      <c r="A30" s="100" t="s">
        <v>113</v>
      </c>
      <c r="B30" s="100" t="s">
        <v>159</v>
      </c>
      <c r="C30" s="100" t="s">
        <v>160</v>
      </c>
      <c r="D30" s="156">
        <v>190</v>
      </c>
      <c r="E30" s="61">
        <v>814626</v>
      </c>
      <c r="F30" s="61">
        <v>154778940</v>
      </c>
      <c r="G30" s="61">
        <v>2737279.35</v>
      </c>
      <c r="H30" s="61">
        <v>14571</v>
      </c>
      <c r="I30" s="61">
        <v>502</v>
      </c>
      <c r="K30" s="99"/>
      <c r="L30" s="99"/>
      <c r="M30" s="99"/>
      <c r="N30" s="99"/>
      <c r="O30" s="99"/>
      <c r="P30" s="99"/>
    </row>
    <row r="31" spans="1:16" s="92" customFormat="1" x14ac:dyDescent="0.2">
      <c r="A31" s="102" t="s">
        <v>169</v>
      </c>
      <c r="B31" s="102" t="s">
        <v>170</v>
      </c>
      <c r="C31" s="102" t="s">
        <v>171</v>
      </c>
      <c r="D31" s="157">
        <v>15.45</v>
      </c>
      <c r="E31" s="62">
        <v>1793869</v>
      </c>
      <c r="F31" s="62">
        <v>27715276.050000001</v>
      </c>
      <c r="G31" s="62">
        <v>31913.8</v>
      </c>
      <c r="H31" s="62">
        <v>2100</v>
      </c>
      <c r="I31" s="62">
        <v>35</v>
      </c>
      <c r="K31" s="99"/>
      <c r="L31" s="99"/>
      <c r="M31" s="99"/>
      <c r="N31" s="99"/>
      <c r="O31" s="99"/>
      <c r="P31" s="99"/>
    </row>
    <row r="32" spans="1:16" s="92" customFormat="1" x14ac:dyDescent="0.2">
      <c r="A32" s="100" t="s">
        <v>175</v>
      </c>
      <c r="B32" s="100" t="s">
        <v>176</v>
      </c>
      <c r="C32" s="100" t="s">
        <v>177</v>
      </c>
      <c r="D32" s="156">
        <v>4.5999999999999996</v>
      </c>
      <c r="E32" s="61">
        <v>1254960</v>
      </c>
      <c r="F32" s="61">
        <v>5772816</v>
      </c>
      <c r="G32" s="61">
        <v>13635.3</v>
      </c>
      <c r="H32" s="61">
        <v>2990</v>
      </c>
      <c r="I32" s="61">
        <v>14</v>
      </c>
    </row>
    <row r="33" spans="1:18" s="92" customFormat="1" x14ac:dyDescent="0.2">
      <c r="A33" s="102" t="s">
        <v>205</v>
      </c>
      <c r="B33" s="102" t="s">
        <v>206</v>
      </c>
      <c r="C33" s="102" t="s">
        <v>207</v>
      </c>
      <c r="D33" s="157">
        <v>19.5</v>
      </c>
      <c r="E33" s="62">
        <v>953795</v>
      </c>
      <c r="F33" s="62">
        <v>18599002.5</v>
      </c>
      <c r="G33" s="62">
        <v>13113.95</v>
      </c>
      <c r="H33" s="62">
        <v>694</v>
      </c>
      <c r="I33" s="62">
        <v>9</v>
      </c>
    </row>
    <row r="34" spans="1:18" s="92" customFormat="1" x14ac:dyDescent="0.2">
      <c r="A34" s="100" t="s">
        <v>190</v>
      </c>
      <c r="B34" s="100" t="s">
        <v>191</v>
      </c>
      <c r="C34" s="100" t="s">
        <v>192</v>
      </c>
      <c r="D34" s="156">
        <v>0.5</v>
      </c>
      <c r="E34" s="61">
        <v>3909878</v>
      </c>
      <c r="F34" s="61">
        <v>1954939</v>
      </c>
      <c r="G34" s="61">
        <v>11326.48</v>
      </c>
      <c r="H34" s="61">
        <v>22651</v>
      </c>
      <c r="I34" s="61">
        <v>203</v>
      </c>
    </row>
    <row r="35" spans="1:18" s="92" customFormat="1" x14ac:dyDescent="0.2">
      <c r="A35" s="102" t="s">
        <v>178</v>
      </c>
      <c r="B35" s="102" t="s">
        <v>179</v>
      </c>
      <c r="C35" s="102" t="s">
        <v>180</v>
      </c>
      <c r="D35" s="157">
        <v>7</v>
      </c>
      <c r="E35" s="62">
        <v>2675640</v>
      </c>
      <c r="F35" s="62">
        <v>18732155.640000001</v>
      </c>
      <c r="G35" s="62">
        <v>7359.53</v>
      </c>
      <c r="H35" s="62">
        <v>1028</v>
      </c>
      <c r="I35" s="62">
        <v>119</v>
      </c>
    </row>
    <row r="36" spans="1:18" s="92" customFormat="1" x14ac:dyDescent="0.2">
      <c r="A36" s="100" t="s">
        <v>147</v>
      </c>
      <c r="B36" s="100" t="s">
        <v>148</v>
      </c>
      <c r="C36" s="100" t="s">
        <v>149</v>
      </c>
      <c r="D36" s="156">
        <v>4.3</v>
      </c>
      <c r="E36" s="61">
        <v>3447901</v>
      </c>
      <c r="F36" s="61">
        <v>14825974.300000001</v>
      </c>
      <c r="G36" s="61">
        <v>5509.4</v>
      </c>
      <c r="H36" s="61">
        <v>1369</v>
      </c>
      <c r="I36" s="61">
        <v>8</v>
      </c>
    </row>
    <row r="37" spans="1:18" s="92" customFormat="1" x14ac:dyDescent="0.2">
      <c r="A37" s="102" t="s">
        <v>172</v>
      </c>
      <c r="B37" s="102" t="s">
        <v>173</v>
      </c>
      <c r="C37" s="102" t="s">
        <v>174</v>
      </c>
      <c r="D37" s="157">
        <v>51</v>
      </c>
      <c r="E37" s="62">
        <v>200000</v>
      </c>
      <c r="F37" s="62">
        <v>10200000</v>
      </c>
      <c r="G37" s="62">
        <v>4209</v>
      </c>
      <c r="H37" s="62">
        <v>83</v>
      </c>
      <c r="I37" s="62">
        <v>6</v>
      </c>
      <c r="K37" s="98"/>
      <c r="L37" s="99"/>
      <c r="M37" s="99"/>
      <c r="N37" s="99"/>
      <c r="O37" s="99"/>
      <c r="P37" s="99"/>
    </row>
    <row r="38" spans="1:18" s="92" customFormat="1" x14ac:dyDescent="0.2">
      <c r="A38" s="100" t="s">
        <v>181</v>
      </c>
      <c r="B38" s="100" t="s">
        <v>182</v>
      </c>
      <c r="C38" s="100" t="s">
        <v>183</v>
      </c>
      <c r="D38" s="156">
        <v>60.5</v>
      </c>
      <c r="E38" s="61">
        <v>186436</v>
      </c>
      <c r="F38" s="61">
        <v>11279378</v>
      </c>
      <c r="G38" s="61">
        <v>3062.2</v>
      </c>
      <c r="H38" s="61">
        <v>50</v>
      </c>
      <c r="I38" s="61">
        <v>6</v>
      </c>
    </row>
    <row r="39" spans="1:18" s="92" customFormat="1" x14ac:dyDescent="0.2">
      <c r="A39" s="102" t="s">
        <v>184</v>
      </c>
      <c r="B39" s="102" t="s">
        <v>185</v>
      </c>
      <c r="C39" s="102" t="s">
        <v>186</v>
      </c>
      <c r="D39" s="157">
        <v>0.38</v>
      </c>
      <c r="E39" s="62">
        <v>4282596</v>
      </c>
      <c r="F39" s="62">
        <v>1627386.48</v>
      </c>
      <c r="G39" s="62">
        <v>2924.68</v>
      </c>
      <c r="H39" s="62">
        <v>7704</v>
      </c>
      <c r="I39" s="62">
        <v>31</v>
      </c>
    </row>
    <row r="40" spans="1:18" s="92" customFormat="1" x14ac:dyDescent="0.2">
      <c r="A40" s="100" t="s">
        <v>166</v>
      </c>
      <c r="B40" s="100" t="s">
        <v>167</v>
      </c>
      <c r="C40" s="100" t="s">
        <v>168</v>
      </c>
      <c r="D40" s="156">
        <v>1.8</v>
      </c>
      <c r="E40" s="61">
        <v>2120401</v>
      </c>
      <c r="F40" s="61">
        <v>3816721.8</v>
      </c>
      <c r="G40" s="61">
        <v>1220.4000000000001</v>
      </c>
      <c r="H40" s="61">
        <v>678</v>
      </c>
      <c r="I40" s="61">
        <v>4</v>
      </c>
    </row>
    <row r="41" spans="1:18" s="92" customFormat="1" x14ac:dyDescent="0.2">
      <c r="A41" s="102" t="s">
        <v>187</v>
      </c>
      <c r="B41" s="102" t="s">
        <v>188</v>
      </c>
      <c r="C41" s="102" t="s">
        <v>189</v>
      </c>
      <c r="D41" s="157">
        <v>2.81</v>
      </c>
      <c r="E41" s="62">
        <v>692542</v>
      </c>
      <c r="F41" s="62">
        <v>1946043.02</v>
      </c>
      <c r="G41" s="62">
        <v>916.06</v>
      </c>
      <c r="H41" s="62">
        <v>326</v>
      </c>
      <c r="I41" s="62">
        <v>1</v>
      </c>
    </row>
    <row r="42" spans="1:18" s="92" customFormat="1" x14ac:dyDescent="0.2">
      <c r="A42" s="100" t="s">
        <v>193</v>
      </c>
      <c r="B42" s="100" t="s">
        <v>194</v>
      </c>
      <c r="C42" s="100" t="s">
        <v>195</v>
      </c>
      <c r="D42" s="156">
        <v>0.5</v>
      </c>
      <c r="E42" s="61">
        <v>3932515</v>
      </c>
      <c r="F42" s="61">
        <v>1966257.5</v>
      </c>
      <c r="G42" s="61">
        <v>858.5</v>
      </c>
      <c r="H42" s="61">
        <v>1717</v>
      </c>
      <c r="I42" s="61">
        <v>14</v>
      </c>
    </row>
    <row r="43" spans="1:18" s="92" customFormat="1" x14ac:dyDescent="0.2">
      <c r="A43" s="102" t="s">
        <v>196</v>
      </c>
      <c r="B43" s="102" t="s">
        <v>197</v>
      </c>
      <c r="C43" s="102" t="s">
        <v>198</v>
      </c>
      <c r="D43" s="157">
        <v>0.88</v>
      </c>
      <c r="E43" s="62">
        <v>1229712</v>
      </c>
      <c r="F43" s="62">
        <v>1082146.56</v>
      </c>
      <c r="G43" s="62">
        <v>489.2</v>
      </c>
      <c r="H43" s="62">
        <v>545</v>
      </c>
      <c r="I43" s="62">
        <v>7</v>
      </c>
    </row>
    <row r="44" spans="1:18" s="92" customFormat="1" x14ac:dyDescent="0.2">
      <c r="A44" s="100" t="s">
        <v>163</v>
      </c>
      <c r="B44" s="100" t="s">
        <v>164</v>
      </c>
      <c r="C44" s="100" t="s">
        <v>165</v>
      </c>
      <c r="D44" s="156">
        <v>50.01</v>
      </c>
      <c r="E44" s="61">
        <v>449872</v>
      </c>
      <c r="F44" s="61">
        <v>22498098.719999999</v>
      </c>
      <c r="G44" s="61">
        <v>250.05</v>
      </c>
      <c r="H44" s="61">
        <v>5</v>
      </c>
      <c r="I44" s="61">
        <v>1</v>
      </c>
      <c r="K44" s="104"/>
    </row>
    <row r="45" spans="1:18" s="92" customFormat="1" x14ac:dyDescent="0.2">
      <c r="A45" s="102" t="s">
        <v>199</v>
      </c>
      <c r="B45" s="102" t="s">
        <v>200</v>
      </c>
      <c r="C45" s="102" t="s">
        <v>201</v>
      </c>
      <c r="D45" s="157">
        <v>3.15</v>
      </c>
      <c r="E45" s="62">
        <v>712410</v>
      </c>
      <c r="F45" s="62">
        <v>2244091.5</v>
      </c>
      <c r="G45" s="62">
        <v>211.05</v>
      </c>
      <c r="H45" s="62">
        <v>67</v>
      </c>
      <c r="I45" s="62">
        <v>2</v>
      </c>
      <c r="K45" s="104"/>
      <c r="L45" s="101"/>
      <c r="M45" s="101"/>
      <c r="N45" s="101"/>
      <c r="O45" s="108"/>
      <c r="Q45" s="97"/>
      <c r="R45" s="98"/>
    </row>
    <row r="46" spans="1:18" s="92" customFormat="1" x14ac:dyDescent="0.2">
      <c r="A46" s="100" t="s">
        <v>150</v>
      </c>
      <c r="B46" s="100" t="s">
        <v>151</v>
      </c>
      <c r="C46" s="100" t="s">
        <v>152</v>
      </c>
      <c r="D46" s="156">
        <v>43</v>
      </c>
      <c r="E46" s="61">
        <v>594601</v>
      </c>
      <c r="F46" s="61">
        <v>25567843</v>
      </c>
      <c r="G46" s="61">
        <v>86</v>
      </c>
      <c r="H46" s="61">
        <v>2</v>
      </c>
      <c r="I46" s="61">
        <v>1</v>
      </c>
      <c r="K46" s="104"/>
      <c r="L46" s="101"/>
      <c r="M46" s="101"/>
      <c r="N46" s="101"/>
      <c r="O46" s="108"/>
      <c r="Q46" s="97"/>
      <c r="R46" s="98"/>
    </row>
    <row r="47" spans="1:18" s="92" customFormat="1" x14ac:dyDescent="0.2">
      <c r="A47" s="102" t="s">
        <v>202</v>
      </c>
      <c r="B47" s="102" t="s">
        <v>203</v>
      </c>
      <c r="C47" s="102" t="s">
        <v>204</v>
      </c>
      <c r="D47" s="157">
        <v>40</v>
      </c>
      <c r="E47" s="62">
        <v>69531</v>
      </c>
      <c r="F47" s="62">
        <v>2781240</v>
      </c>
      <c r="G47" s="62">
        <v>0</v>
      </c>
      <c r="H47" s="62">
        <v>0</v>
      </c>
      <c r="I47" s="62">
        <v>0</v>
      </c>
      <c r="K47" s="104"/>
      <c r="L47" s="101"/>
      <c r="M47" s="101"/>
      <c r="N47" s="101"/>
      <c r="O47" s="108"/>
      <c r="Q47" s="97"/>
      <c r="R47" s="98"/>
    </row>
    <row r="48" spans="1:18" s="92" customFormat="1" x14ac:dyDescent="0.2">
      <c r="A48" s="100" t="s">
        <v>156</v>
      </c>
      <c r="B48" s="100" t="s">
        <v>157</v>
      </c>
      <c r="C48" s="100" t="s">
        <v>158</v>
      </c>
      <c r="D48" s="156">
        <v>35</v>
      </c>
      <c r="E48" s="61">
        <v>189876</v>
      </c>
      <c r="F48" s="61">
        <v>6645660</v>
      </c>
      <c r="G48" s="61">
        <v>0</v>
      </c>
      <c r="H48" s="61">
        <v>0</v>
      </c>
      <c r="I48" s="61">
        <v>0</v>
      </c>
      <c r="K48" s="104"/>
      <c r="L48" s="101"/>
      <c r="M48" s="101"/>
      <c r="N48" s="101"/>
      <c r="O48" s="108"/>
      <c r="Q48" s="97"/>
      <c r="R48" s="98"/>
    </row>
    <row r="49" spans="1:18" s="92" customFormat="1" x14ac:dyDescent="0.2">
      <c r="A49" s="102" t="s">
        <v>106</v>
      </c>
      <c r="B49" s="102" t="s">
        <v>107</v>
      </c>
      <c r="C49" s="102" t="s">
        <v>208</v>
      </c>
      <c r="D49" s="157">
        <v>19.899999999999999</v>
      </c>
      <c r="E49" s="62">
        <v>202437</v>
      </c>
      <c r="F49" s="62">
        <v>4028496.3</v>
      </c>
      <c r="G49" s="62">
        <v>0</v>
      </c>
      <c r="H49" s="62">
        <v>0</v>
      </c>
      <c r="I49" s="62">
        <v>0</v>
      </c>
      <c r="L49" s="101"/>
      <c r="M49" s="101"/>
      <c r="N49" s="101"/>
      <c r="O49" s="108"/>
      <c r="Q49" s="97"/>
      <c r="R49" s="98"/>
    </row>
    <row r="50" spans="1:18" s="92" customFormat="1" x14ac:dyDescent="0.2">
      <c r="A50" s="100" t="s">
        <v>209</v>
      </c>
      <c r="B50" s="100" t="s">
        <v>210</v>
      </c>
      <c r="C50" s="100" t="s">
        <v>211</v>
      </c>
      <c r="D50" s="156">
        <v>3.4</v>
      </c>
      <c r="E50" s="61">
        <v>887917</v>
      </c>
      <c r="F50" s="61">
        <v>3018917.8</v>
      </c>
      <c r="G50" s="61">
        <v>0</v>
      </c>
      <c r="H50" s="61">
        <v>0</v>
      </c>
      <c r="I50" s="61">
        <v>0</v>
      </c>
    </row>
    <row r="51" spans="1:18" s="92" customFormat="1" x14ac:dyDescent="0.2">
      <c r="A51" s="102" t="s">
        <v>212</v>
      </c>
      <c r="B51" s="102" t="s">
        <v>213</v>
      </c>
      <c r="C51" s="102" t="s">
        <v>214</v>
      </c>
      <c r="D51" s="157">
        <v>0.05</v>
      </c>
      <c r="E51" s="62">
        <v>7347565</v>
      </c>
      <c r="F51" s="62">
        <v>367378.25</v>
      </c>
      <c r="G51" s="62">
        <v>0</v>
      </c>
      <c r="H51" s="62">
        <v>0</v>
      </c>
      <c r="I51" s="62">
        <v>0</v>
      </c>
    </row>
    <row r="52" spans="1:18" s="92" customFormat="1" x14ac:dyDescent="0.2">
      <c r="A52" s="100" t="s">
        <v>215</v>
      </c>
      <c r="B52" s="100" t="s">
        <v>216</v>
      </c>
      <c r="C52" s="100" t="s">
        <v>217</v>
      </c>
      <c r="D52" s="156">
        <v>2.5099999999999998</v>
      </c>
      <c r="E52" s="61">
        <v>9086</v>
      </c>
      <c r="F52" s="61">
        <v>22805.86</v>
      </c>
      <c r="G52" s="61">
        <v>0</v>
      </c>
      <c r="H52" s="61">
        <v>0</v>
      </c>
      <c r="I52" s="61">
        <v>0</v>
      </c>
    </row>
    <row r="53" spans="1:18" s="92" customFormat="1" x14ac:dyDescent="0.2">
      <c r="A53" s="102" t="s">
        <v>215</v>
      </c>
      <c r="B53" s="102" t="s">
        <v>218</v>
      </c>
      <c r="C53" s="102" t="s">
        <v>219</v>
      </c>
      <c r="D53" s="157"/>
      <c r="E53" s="62">
        <v>537</v>
      </c>
      <c r="F53" s="62">
        <v>32746.26</v>
      </c>
      <c r="G53" s="62">
        <v>0</v>
      </c>
      <c r="H53" s="62">
        <v>0</v>
      </c>
      <c r="I53" s="62">
        <v>0</v>
      </c>
    </row>
    <row r="54" spans="1:18" s="92" customFormat="1" ht="25.5" x14ac:dyDescent="0.2">
      <c r="A54" s="186" t="s">
        <v>335</v>
      </c>
      <c r="B54" s="186"/>
      <c r="C54" s="186"/>
      <c r="D54" s="187"/>
      <c r="E54" s="188"/>
      <c r="F54" s="181">
        <f>SUM(F30:F53)</f>
        <v>341504314.53999996</v>
      </c>
      <c r="G54" s="181">
        <f>SUM(G30:G53)</f>
        <v>2834364.9499999997</v>
      </c>
      <c r="H54" s="181">
        <f>SUM(H30:H53)</f>
        <v>56580</v>
      </c>
      <c r="I54" s="181">
        <f>SUM(I30:I53)</f>
        <v>963</v>
      </c>
      <c r="K54" s="99"/>
      <c r="L54" s="99"/>
      <c r="M54" s="99"/>
      <c r="N54" s="99"/>
      <c r="O54" s="99"/>
      <c r="P54" s="99"/>
    </row>
    <row r="55" spans="1:18" s="92" customFormat="1" x14ac:dyDescent="0.2">
      <c r="A55" s="105"/>
      <c r="B55" s="105"/>
      <c r="C55" s="105"/>
      <c r="D55" s="160"/>
      <c r="E55" s="106"/>
      <c r="F55" s="106"/>
      <c r="G55" s="109"/>
      <c r="H55" s="109"/>
      <c r="I55" s="109"/>
      <c r="K55" s="99"/>
      <c r="L55" s="99"/>
      <c r="M55" s="99"/>
      <c r="N55" s="99"/>
      <c r="O55" s="99"/>
      <c r="P55" s="99"/>
    </row>
    <row r="56" spans="1:18" s="92" customFormat="1" x14ac:dyDescent="0.2">
      <c r="A56" s="105"/>
      <c r="B56" s="105"/>
      <c r="C56" s="105"/>
      <c r="D56" s="160"/>
      <c r="E56" s="106"/>
      <c r="F56" s="106"/>
      <c r="G56" s="109"/>
      <c r="H56" s="109"/>
      <c r="I56" s="109"/>
      <c r="K56" s="99"/>
      <c r="L56" s="99"/>
      <c r="M56" s="99"/>
      <c r="N56" s="99"/>
      <c r="O56" s="99"/>
      <c r="P56" s="99"/>
    </row>
    <row r="57" spans="1:18" s="92" customFormat="1" ht="25.5" x14ac:dyDescent="0.2">
      <c r="A57" s="88" t="s">
        <v>78</v>
      </c>
      <c r="B57" s="88"/>
      <c r="C57" s="88"/>
      <c r="D57" s="155"/>
      <c r="E57" s="89"/>
      <c r="F57" s="89"/>
      <c r="G57" s="95"/>
      <c r="H57" s="95"/>
      <c r="I57" s="96"/>
      <c r="J57" s="99"/>
      <c r="K57" s="99"/>
      <c r="L57" s="99"/>
      <c r="M57" s="99"/>
      <c r="N57" s="99"/>
      <c r="O57" s="99"/>
      <c r="P57" s="99"/>
    </row>
    <row r="58" spans="1:18" s="92" customFormat="1" ht="89.25" x14ac:dyDescent="0.2">
      <c r="A58" s="186" t="s">
        <v>320</v>
      </c>
      <c r="B58" s="177" t="s">
        <v>334</v>
      </c>
      <c r="C58" s="177" t="s">
        <v>55</v>
      </c>
      <c r="D58" s="184" t="s">
        <v>500</v>
      </c>
      <c r="E58" s="185" t="s">
        <v>501</v>
      </c>
      <c r="F58" s="185" t="s">
        <v>502</v>
      </c>
      <c r="G58" s="185" t="s">
        <v>322</v>
      </c>
      <c r="H58" s="185" t="s">
        <v>323</v>
      </c>
      <c r="I58" s="185" t="s">
        <v>324</v>
      </c>
      <c r="J58" s="99"/>
      <c r="K58" s="99"/>
      <c r="L58" s="99"/>
      <c r="M58" s="99"/>
      <c r="N58" s="99"/>
      <c r="O58" s="99"/>
      <c r="P58" s="99"/>
    </row>
    <row r="59" spans="1:18" s="92" customFormat="1" x14ac:dyDescent="0.2">
      <c r="A59" s="100" t="s">
        <v>224</v>
      </c>
      <c r="B59" s="100" t="s">
        <v>225</v>
      </c>
      <c r="C59" s="100" t="s">
        <v>226</v>
      </c>
      <c r="D59" s="156">
        <v>102.8</v>
      </c>
      <c r="E59" s="61">
        <v>30158</v>
      </c>
      <c r="F59" s="61">
        <v>31002424</v>
      </c>
      <c r="G59" s="61">
        <v>755073</v>
      </c>
      <c r="H59" s="61">
        <v>732</v>
      </c>
      <c r="I59" s="61">
        <v>12</v>
      </c>
      <c r="J59" s="99"/>
      <c r="K59" s="99"/>
      <c r="L59" s="99"/>
      <c r="M59" s="99"/>
      <c r="N59" s="99"/>
      <c r="O59" s="99"/>
      <c r="P59" s="99"/>
    </row>
    <row r="60" spans="1:18" s="92" customFormat="1" x14ac:dyDescent="0.2">
      <c r="A60" s="102" t="s">
        <v>371</v>
      </c>
      <c r="B60" s="102" t="s">
        <v>372</v>
      </c>
      <c r="C60" s="102" t="s">
        <v>373</v>
      </c>
      <c r="D60" s="157">
        <v>104.5</v>
      </c>
      <c r="E60" s="62">
        <v>100000</v>
      </c>
      <c r="F60" s="62">
        <v>104500000</v>
      </c>
      <c r="G60" s="62">
        <v>418000</v>
      </c>
      <c r="H60" s="62">
        <v>400</v>
      </c>
      <c r="I60" s="62">
        <v>2</v>
      </c>
      <c r="J60" s="99"/>
      <c r="K60" s="99"/>
      <c r="L60" s="99"/>
      <c r="M60" s="99"/>
      <c r="N60" s="99"/>
      <c r="O60" s="99"/>
      <c r="P60" s="99"/>
    </row>
    <row r="61" spans="1:18" s="92" customFormat="1" x14ac:dyDescent="0.2">
      <c r="A61" s="100" t="s">
        <v>347</v>
      </c>
      <c r="B61" s="100" t="s">
        <v>348</v>
      </c>
      <c r="C61" s="100" t="s">
        <v>349</v>
      </c>
      <c r="D61" s="156">
        <v>105.5</v>
      </c>
      <c r="E61" s="61">
        <v>51218</v>
      </c>
      <c r="F61" s="61">
        <v>54034990</v>
      </c>
      <c r="G61" s="61">
        <v>244084</v>
      </c>
      <c r="H61" s="61">
        <v>232</v>
      </c>
      <c r="I61" s="61">
        <v>5</v>
      </c>
      <c r="J61" s="99"/>
      <c r="K61" s="99"/>
      <c r="L61" s="99"/>
      <c r="M61" s="99"/>
      <c r="N61" s="99"/>
      <c r="O61" s="99"/>
      <c r="P61" s="99"/>
    </row>
    <row r="62" spans="1:18" s="92" customFormat="1" x14ac:dyDescent="0.2">
      <c r="A62" s="102" t="s">
        <v>236</v>
      </c>
      <c r="B62" s="102" t="s">
        <v>237</v>
      </c>
      <c r="C62" s="102" t="s">
        <v>238</v>
      </c>
      <c r="D62" s="157">
        <v>128.80000000000001</v>
      </c>
      <c r="E62" s="62">
        <v>1500000</v>
      </c>
      <c r="F62" s="62">
        <v>1932000000</v>
      </c>
      <c r="G62" s="62">
        <v>193200</v>
      </c>
      <c r="H62" s="62">
        <v>150</v>
      </c>
      <c r="I62" s="62">
        <v>1</v>
      </c>
      <c r="J62" s="99"/>
      <c r="K62" s="99"/>
      <c r="L62" s="99"/>
      <c r="M62" s="99"/>
      <c r="N62" s="99"/>
      <c r="O62" s="99"/>
      <c r="P62" s="99"/>
    </row>
    <row r="63" spans="1:18" s="92" customFormat="1" x14ac:dyDescent="0.2">
      <c r="A63" s="100" t="s">
        <v>239</v>
      </c>
      <c r="B63" s="100" t="s">
        <v>240</v>
      </c>
      <c r="C63" s="100" t="s">
        <v>241</v>
      </c>
      <c r="D63" s="156">
        <v>95</v>
      </c>
      <c r="E63" s="61">
        <v>215107</v>
      </c>
      <c r="F63" s="61">
        <v>4087033</v>
      </c>
      <c r="G63" s="61">
        <v>41327.949999999997</v>
      </c>
      <c r="H63" s="61">
        <v>2183</v>
      </c>
      <c r="I63" s="61">
        <v>65</v>
      </c>
      <c r="J63" s="99"/>
      <c r="K63" s="99"/>
      <c r="L63" s="99"/>
      <c r="M63" s="99"/>
      <c r="N63" s="99"/>
      <c r="O63" s="99"/>
      <c r="P63" s="99"/>
    </row>
    <row r="64" spans="1:18" s="92" customFormat="1" x14ac:dyDescent="0.2">
      <c r="A64" s="102" t="s">
        <v>350</v>
      </c>
      <c r="B64" s="102" t="s">
        <v>351</v>
      </c>
      <c r="C64" s="102" t="s">
        <v>352</v>
      </c>
      <c r="D64" s="157">
        <v>104.8</v>
      </c>
      <c r="E64" s="62">
        <v>24000</v>
      </c>
      <c r="F64" s="62">
        <v>25152000</v>
      </c>
      <c r="G64" s="62">
        <v>31440</v>
      </c>
      <c r="H64" s="62">
        <v>30</v>
      </c>
      <c r="I64" s="62">
        <v>2</v>
      </c>
      <c r="J64" s="99"/>
      <c r="K64" s="99"/>
      <c r="L64" s="99"/>
      <c r="M64" s="99"/>
      <c r="N64" s="99"/>
      <c r="O64" s="99"/>
      <c r="P64" s="99"/>
    </row>
    <row r="65" spans="1:16" s="92" customFormat="1" x14ac:dyDescent="0.2">
      <c r="A65" s="100" t="s">
        <v>280</v>
      </c>
      <c r="B65" s="100" t="s">
        <v>281</v>
      </c>
      <c r="C65" s="100" t="s">
        <v>282</v>
      </c>
      <c r="D65" s="156">
        <v>100.5</v>
      </c>
      <c r="E65" s="61">
        <v>1251044</v>
      </c>
      <c r="F65" s="61">
        <v>1257299220</v>
      </c>
      <c r="G65" s="61">
        <v>10050</v>
      </c>
      <c r="H65" s="61">
        <v>10</v>
      </c>
      <c r="I65" s="61">
        <v>1</v>
      </c>
      <c r="J65" s="99"/>
      <c r="K65" s="99"/>
      <c r="L65" s="99"/>
      <c r="M65" s="99"/>
      <c r="N65" s="99"/>
      <c r="O65" s="99"/>
      <c r="P65" s="99"/>
    </row>
    <row r="66" spans="1:16" s="92" customFormat="1" x14ac:dyDescent="0.2">
      <c r="A66" s="102" t="s">
        <v>388</v>
      </c>
      <c r="B66" s="102" t="s">
        <v>405</v>
      </c>
      <c r="C66" s="102" t="s">
        <v>406</v>
      </c>
      <c r="D66" s="157">
        <v>102.5</v>
      </c>
      <c r="E66" s="62">
        <v>100000</v>
      </c>
      <c r="F66" s="62">
        <v>102500000</v>
      </c>
      <c r="G66" s="62">
        <v>9225</v>
      </c>
      <c r="H66" s="62">
        <v>9</v>
      </c>
      <c r="I66" s="62">
        <v>1</v>
      </c>
      <c r="J66" s="99"/>
      <c r="K66" s="99"/>
      <c r="L66" s="99"/>
      <c r="M66" s="99"/>
      <c r="N66" s="99"/>
      <c r="O66" s="99"/>
      <c r="P66" s="99"/>
    </row>
    <row r="67" spans="1:16" s="92" customFormat="1" x14ac:dyDescent="0.2">
      <c r="A67" s="100" t="s">
        <v>115</v>
      </c>
      <c r="B67" s="100" t="s">
        <v>220</v>
      </c>
      <c r="C67" s="100" t="s">
        <v>221</v>
      </c>
      <c r="D67" s="156">
        <v>97</v>
      </c>
      <c r="E67" s="61">
        <v>1194</v>
      </c>
      <c r="F67" s="61">
        <v>1158180</v>
      </c>
      <c r="G67" s="61">
        <v>1940</v>
      </c>
      <c r="H67" s="61">
        <v>2</v>
      </c>
      <c r="I67" s="61">
        <v>2</v>
      </c>
      <c r="J67" s="99"/>
      <c r="K67" s="99"/>
      <c r="L67" s="99"/>
      <c r="M67" s="99"/>
      <c r="N67" s="99"/>
      <c r="O67" s="99"/>
      <c r="P67" s="99"/>
    </row>
    <row r="68" spans="1:16" s="92" customFormat="1" x14ac:dyDescent="0.2">
      <c r="A68" s="102" t="s">
        <v>230</v>
      </c>
      <c r="B68" s="102" t="s">
        <v>231</v>
      </c>
      <c r="C68" s="102" t="s">
        <v>232</v>
      </c>
      <c r="D68" s="157">
        <v>123</v>
      </c>
      <c r="E68" s="62">
        <v>134300</v>
      </c>
      <c r="F68" s="62">
        <v>68931717.810000002</v>
      </c>
      <c r="G68" s="62">
        <v>0</v>
      </c>
      <c r="H68" s="62">
        <v>0</v>
      </c>
      <c r="I68" s="62">
        <v>0</v>
      </c>
      <c r="J68" s="99"/>
      <c r="K68" s="99"/>
      <c r="L68" s="99"/>
      <c r="M68" s="99"/>
      <c r="N68" s="99"/>
      <c r="O68" s="99"/>
      <c r="P68" s="99"/>
    </row>
    <row r="69" spans="1:16" s="92" customFormat="1" x14ac:dyDescent="0.2">
      <c r="A69" s="100" t="s">
        <v>242</v>
      </c>
      <c r="B69" s="100" t="s">
        <v>243</v>
      </c>
      <c r="C69" s="100" t="s">
        <v>244</v>
      </c>
      <c r="D69" s="156"/>
      <c r="E69" s="61">
        <v>148000</v>
      </c>
      <c r="F69" s="61">
        <v>61758920</v>
      </c>
      <c r="G69" s="61">
        <v>0</v>
      </c>
      <c r="H69" s="61">
        <v>0</v>
      </c>
      <c r="I69" s="61">
        <v>0</v>
      </c>
      <c r="J69" s="99"/>
      <c r="K69" s="99"/>
      <c r="L69" s="99"/>
      <c r="M69" s="99"/>
      <c r="N69" s="99"/>
      <c r="O69" s="99"/>
      <c r="P69" s="99"/>
    </row>
    <row r="70" spans="1:16" s="92" customFormat="1" x14ac:dyDescent="0.2">
      <c r="A70" s="102" t="s">
        <v>245</v>
      </c>
      <c r="B70" s="102" t="s">
        <v>246</v>
      </c>
      <c r="C70" s="102" t="s">
        <v>247</v>
      </c>
      <c r="D70" s="157">
        <v>102</v>
      </c>
      <c r="E70" s="62">
        <v>102000</v>
      </c>
      <c r="F70" s="62">
        <v>43414851.600000001</v>
      </c>
      <c r="G70" s="62">
        <v>0</v>
      </c>
      <c r="H70" s="62">
        <v>0</v>
      </c>
      <c r="I70" s="62">
        <v>0</v>
      </c>
      <c r="J70" s="99"/>
      <c r="K70" s="99"/>
      <c r="L70" s="99"/>
      <c r="M70" s="99"/>
      <c r="N70" s="99"/>
      <c r="O70" s="99"/>
      <c r="P70" s="99"/>
    </row>
    <row r="71" spans="1:16" s="92" customFormat="1" x14ac:dyDescent="0.2">
      <c r="A71" s="100" t="s">
        <v>248</v>
      </c>
      <c r="B71" s="100" t="s">
        <v>249</v>
      </c>
      <c r="C71" s="100" t="s">
        <v>250</v>
      </c>
      <c r="D71" s="156">
        <v>26.47</v>
      </c>
      <c r="E71" s="61">
        <v>4662470</v>
      </c>
      <c r="F71" s="61">
        <v>12341558.09</v>
      </c>
      <c r="G71" s="61">
        <v>0</v>
      </c>
      <c r="H71" s="61">
        <v>0</v>
      </c>
      <c r="I71" s="61">
        <v>0</v>
      </c>
      <c r="J71" s="99"/>
      <c r="K71" s="99"/>
      <c r="L71" s="99"/>
      <c r="M71" s="99"/>
      <c r="N71" s="99"/>
      <c r="O71" s="99"/>
      <c r="P71" s="99"/>
    </row>
    <row r="72" spans="1:16" s="92" customFormat="1" x14ac:dyDescent="0.2">
      <c r="A72" s="102" t="s">
        <v>251</v>
      </c>
      <c r="B72" s="102" t="s">
        <v>252</v>
      </c>
      <c r="C72" s="102" t="s">
        <v>253</v>
      </c>
      <c r="D72" s="157"/>
      <c r="E72" s="62">
        <v>200000</v>
      </c>
      <c r="F72" s="62">
        <v>20000000</v>
      </c>
      <c r="G72" s="62">
        <v>0</v>
      </c>
      <c r="H72" s="62">
        <v>0</v>
      </c>
      <c r="I72" s="62">
        <v>0</v>
      </c>
      <c r="J72" s="99"/>
      <c r="K72" s="99"/>
      <c r="L72" s="99"/>
      <c r="M72" s="99"/>
      <c r="N72" s="99"/>
      <c r="O72" s="99"/>
      <c r="P72" s="99"/>
    </row>
    <row r="73" spans="1:16" s="92" customFormat="1" x14ac:dyDescent="0.2">
      <c r="A73" s="100" t="s">
        <v>297</v>
      </c>
      <c r="B73" s="100" t="s">
        <v>298</v>
      </c>
      <c r="C73" s="100" t="s">
        <v>299</v>
      </c>
      <c r="D73" s="156">
        <v>103</v>
      </c>
      <c r="E73" s="61">
        <v>73000</v>
      </c>
      <c r="F73" s="61">
        <v>45114000</v>
      </c>
      <c r="G73" s="61">
        <v>0</v>
      </c>
      <c r="H73" s="61">
        <v>0</v>
      </c>
      <c r="I73" s="61">
        <v>0</v>
      </c>
      <c r="J73" s="99"/>
      <c r="K73" s="99"/>
      <c r="L73" s="99"/>
      <c r="M73" s="99"/>
      <c r="N73" s="99"/>
      <c r="O73" s="99"/>
      <c r="P73" s="99"/>
    </row>
    <row r="74" spans="1:16" s="92" customFormat="1" x14ac:dyDescent="0.2">
      <c r="A74" s="102" t="s">
        <v>353</v>
      </c>
      <c r="B74" s="102" t="s">
        <v>354</v>
      </c>
      <c r="C74" s="102" t="s">
        <v>355</v>
      </c>
      <c r="D74" s="157">
        <v>105.2</v>
      </c>
      <c r="E74" s="62">
        <v>50000</v>
      </c>
      <c r="F74" s="62">
        <v>42080000</v>
      </c>
      <c r="G74" s="62">
        <v>0</v>
      </c>
      <c r="H74" s="62">
        <v>0</v>
      </c>
      <c r="I74" s="62">
        <v>0</v>
      </c>
      <c r="J74" s="99"/>
      <c r="K74" s="99"/>
      <c r="L74" s="99"/>
      <c r="M74" s="99"/>
      <c r="N74" s="99"/>
      <c r="O74" s="99"/>
      <c r="P74" s="99"/>
    </row>
    <row r="75" spans="1:16" s="92" customFormat="1" x14ac:dyDescent="0.2">
      <c r="A75" s="100" t="s">
        <v>254</v>
      </c>
      <c r="B75" s="100" t="s">
        <v>255</v>
      </c>
      <c r="C75" s="100" t="s">
        <v>256</v>
      </c>
      <c r="D75" s="156">
        <v>100</v>
      </c>
      <c r="E75" s="61">
        <v>137900</v>
      </c>
      <c r="F75" s="61">
        <v>13790000</v>
      </c>
      <c r="G75" s="61">
        <v>0</v>
      </c>
      <c r="H75" s="61">
        <v>0</v>
      </c>
      <c r="I75" s="61">
        <v>0</v>
      </c>
      <c r="J75" s="99"/>
      <c r="K75" s="99"/>
      <c r="L75" s="99"/>
      <c r="M75" s="99"/>
      <c r="N75" s="99"/>
      <c r="O75" s="99"/>
      <c r="P75" s="99"/>
    </row>
    <row r="76" spans="1:16" s="92" customFormat="1" x14ac:dyDescent="0.2">
      <c r="A76" s="102" t="s">
        <v>356</v>
      </c>
      <c r="B76" s="102" t="s">
        <v>357</v>
      </c>
      <c r="C76" s="102" t="s">
        <v>358</v>
      </c>
      <c r="D76" s="157"/>
      <c r="E76" s="62">
        <v>146220</v>
      </c>
      <c r="F76" s="62">
        <v>14622000</v>
      </c>
      <c r="G76" s="62">
        <v>0</v>
      </c>
      <c r="H76" s="62">
        <v>0</v>
      </c>
      <c r="I76" s="62">
        <v>0</v>
      </c>
      <c r="J76" s="99"/>
      <c r="K76" s="99"/>
      <c r="L76" s="99"/>
      <c r="M76" s="99"/>
      <c r="N76" s="99"/>
      <c r="O76" s="99"/>
      <c r="P76" s="99"/>
    </row>
    <row r="77" spans="1:16" s="92" customFormat="1" x14ac:dyDescent="0.2">
      <c r="A77" s="100" t="s">
        <v>257</v>
      </c>
      <c r="B77" s="100" t="s">
        <v>258</v>
      </c>
      <c r="C77" s="100" t="s">
        <v>259</v>
      </c>
      <c r="D77" s="156"/>
      <c r="E77" s="61">
        <v>100396</v>
      </c>
      <c r="F77" s="61">
        <v>57369.29</v>
      </c>
      <c r="G77" s="61">
        <v>0</v>
      </c>
      <c r="H77" s="61">
        <v>0</v>
      </c>
      <c r="I77" s="61">
        <v>0</v>
      </c>
      <c r="J77" s="99"/>
      <c r="K77" s="99"/>
      <c r="L77" s="99"/>
      <c r="M77" s="99"/>
      <c r="N77" s="99"/>
      <c r="O77" s="99"/>
      <c r="P77" s="99"/>
    </row>
    <row r="78" spans="1:16" s="92" customFormat="1" x14ac:dyDescent="0.2">
      <c r="A78" s="102" t="s">
        <v>260</v>
      </c>
      <c r="B78" s="102" t="s">
        <v>261</v>
      </c>
      <c r="C78" s="102" t="s">
        <v>262</v>
      </c>
      <c r="D78" s="157">
        <v>128</v>
      </c>
      <c r="E78" s="62">
        <v>162100</v>
      </c>
      <c r="F78" s="62">
        <v>106086539.52</v>
      </c>
      <c r="G78" s="62">
        <v>0</v>
      </c>
      <c r="H78" s="62">
        <v>0</v>
      </c>
      <c r="I78" s="62">
        <v>0</v>
      </c>
      <c r="J78" s="99"/>
      <c r="K78" s="99"/>
      <c r="L78" s="99"/>
      <c r="M78" s="99"/>
      <c r="N78" s="99"/>
      <c r="O78" s="99"/>
      <c r="P78" s="99"/>
    </row>
    <row r="79" spans="1:16" s="92" customFormat="1" x14ac:dyDescent="0.2">
      <c r="A79" s="100" t="s">
        <v>233</v>
      </c>
      <c r="B79" s="100" t="s">
        <v>234</v>
      </c>
      <c r="C79" s="100" t="s">
        <v>235</v>
      </c>
      <c r="D79" s="156">
        <v>104</v>
      </c>
      <c r="E79" s="61">
        <v>77979</v>
      </c>
      <c r="F79" s="61">
        <v>30817300.800000001</v>
      </c>
      <c r="G79" s="61">
        <v>0</v>
      </c>
      <c r="H79" s="61">
        <v>0</v>
      </c>
      <c r="I79" s="61">
        <v>0</v>
      </c>
      <c r="J79" s="99"/>
      <c r="K79" s="99"/>
      <c r="L79" s="99"/>
      <c r="M79" s="99"/>
      <c r="N79" s="99"/>
      <c r="O79" s="99"/>
      <c r="P79" s="99"/>
    </row>
    <row r="80" spans="1:16" s="92" customFormat="1" x14ac:dyDescent="0.2">
      <c r="A80" s="102" t="s">
        <v>263</v>
      </c>
      <c r="B80" s="102" t="s">
        <v>264</v>
      </c>
      <c r="C80" s="102" t="s">
        <v>265</v>
      </c>
      <c r="D80" s="157">
        <v>104.5</v>
      </c>
      <c r="E80" s="62">
        <v>792909</v>
      </c>
      <c r="F80" s="62">
        <v>82858990.5</v>
      </c>
      <c r="G80" s="62">
        <v>0</v>
      </c>
      <c r="H80" s="62">
        <v>0</v>
      </c>
      <c r="I80" s="62">
        <v>0</v>
      </c>
      <c r="J80" s="99"/>
      <c r="K80" s="99"/>
      <c r="L80" s="99"/>
      <c r="M80" s="99"/>
      <c r="N80" s="99"/>
      <c r="O80" s="99"/>
      <c r="P80" s="99"/>
    </row>
    <row r="81" spans="1:16" s="92" customFormat="1" x14ac:dyDescent="0.2">
      <c r="A81" s="100" t="s">
        <v>268</v>
      </c>
      <c r="B81" s="100" t="s">
        <v>269</v>
      </c>
      <c r="C81" s="100" t="s">
        <v>270</v>
      </c>
      <c r="D81" s="156">
        <v>112.7</v>
      </c>
      <c r="E81" s="61">
        <v>1198558</v>
      </c>
      <c r="F81" s="61">
        <v>1350774866</v>
      </c>
      <c r="G81" s="61">
        <v>0</v>
      </c>
      <c r="H81" s="61">
        <v>0</v>
      </c>
      <c r="I81" s="61">
        <v>0</v>
      </c>
      <c r="J81" s="99"/>
      <c r="K81" s="99"/>
      <c r="L81" s="99"/>
      <c r="M81" s="99"/>
      <c r="N81" s="99"/>
      <c r="O81" s="99"/>
      <c r="P81" s="99"/>
    </row>
    <row r="82" spans="1:16" s="92" customFormat="1" x14ac:dyDescent="0.2">
      <c r="A82" s="102" t="s">
        <v>227</v>
      </c>
      <c r="B82" s="102" t="s">
        <v>228</v>
      </c>
      <c r="C82" s="102" t="s">
        <v>229</v>
      </c>
      <c r="D82" s="157">
        <v>112.9</v>
      </c>
      <c r="E82" s="62">
        <v>1645715</v>
      </c>
      <c r="F82" s="62">
        <v>1858012235</v>
      </c>
      <c r="G82" s="62">
        <v>0</v>
      </c>
      <c r="H82" s="62">
        <v>0</v>
      </c>
      <c r="I82" s="62">
        <v>0</v>
      </c>
      <c r="J82" s="99"/>
      <c r="K82" s="99"/>
      <c r="L82" s="99"/>
      <c r="M82" s="99"/>
      <c r="N82" s="99"/>
      <c r="O82" s="99"/>
      <c r="P82" s="99"/>
    </row>
    <row r="83" spans="1:16" s="92" customFormat="1" x14ac:dyDescent="0.2">
      <c r="A83" s="100" t="s">
        <v>271</v>
      </c>
      <c r="B83" s="100" t="s">
        <v>272</v>
      </c>
      <c r="C83" s="100" t="s">
        <v>273</v>
      </c>
      <c r="D83" s="156">
        <v>95.4</v>
      </c>
      <c r="E83" s="61">
        <v>1605866</v>
      </c>
      <c r="F83" s="61">
        <v>1531996164</v>
      </c>
      <c r="G83" s="61">
        <v>0</v>
      </c>
      <c r="H83" s="61">
        <v>0</v>
      </c>
      <c r="I83" s="61">
        <v>0</v>
      </c>
      <c r="J83" s="99"/>
      <c r="K83" s="99"/>
      <c r="L83" s="99"/>
      <c r="M83" s="99"/>
      <c r="N83" s="99"/>
      <c r="O83" s="99"/>
      <c r="P83" s="99"/>
    </row>
    <row r="84" spans="1:16" s="92" customFormat="1" x14ac:dyDescent="0.2">
      <c r="A84" s="102" t="s">
        <v>274</v>
      </c>
      <c r="B84" s="102" t="s">
        <v>275</v>
      </c>
      <c r="C84" s="102" t="s">
        <v>276</v>
      </c>
      <c r="D84" s="157">
        <v>130.01</v>
      </c>
      <c r="E84" s="62">
        <v>1500000</v>
      </c>
      <c r="F84" s="62">
        <v>1950150000</v>
      </c>
      <c r="G84" s="62">
        <v>0</v>
      </c>
      <c r="H84" s="62">
        <v>0</v>
      </c>
      <c r="I84" s="62">
        <v>0</v>
      </c>
      <c r="J84" s="99"/>
      <c r="K84" s="99"/>
      <c r="L84" s="99"/>
      <c r="M84" s="99"/>
      <c r="N84" s="99"/>
      <c r="O84" s="99"/>
      <c r="P84" s="99"/>
    </row>
    <row r="85" spans="1:16" s="92" customFormat="1" x14ac:dyDescent="0.2">
      <c r="A85" s="100" t="s">
        <v>277</v>
      </c>
      <c r="B85" s="100" t="s">
        <v>278</v>
      </c>
      <c r="C85" s="100" t="s">
        <v>279</v>
      </c>
      <c r="D85" s="156"/>
      <c r="E85" s="61">
        <v>1000000</v>
      </c>
      <c r="F85" s="61">
        <v>1000000000</v>
      </c>
      <c r="G85" s="61">
        <v>0</v>
      </c>
      <c r="H85" s="61">
        <v>0</v>
      </c>
      <c r="I85" s="61">
        <v>0</v>
      </c>
      <c r="J85" s="99"/>
      <c r="K85" s="99"/>
      <c r="L85" s="99"/>
      <c r="M85" s="99"/>
      <c r="N85" s="99"/>
      <c r="O85" s="99"/>
      <c r="P85" s="99"/>
    </row>
    <row r="86" spans="1:16" s="92" customFormat="1" x14ac:dyDescent="0.2">
      <c r="A86" s="102" t="s">
        <v>300</v>
      </c>
      <c r="B86" s="102" t="s">
        <v>301</v>
      </c>
      <c r="C86" s="102" t="s">
        <v>302</v>
      </c>
      <c r="D86" s="157">
        <v>99.65</v>
      </c>
      <c r="E86" s="62">
        <v>1000000</v>
      </c>
      <c r="F86" s="62">
        <v>996500000</v>
      </c>
      <c r="G86" s="62">
        <v>0</v>
      </c>
      <c r="H86" s="62">
        <v>0</v>
      </c>
      <c r="I86" s="62">
        <v>0</v>
      </c>
      <c r="J86" s="99"/>
      <c r="K86" s="99"/>
      <c r="L86" s="99"/>
      <c r="M86" s="99"/>
      <c r="N86" s="99"/>
      <c r="O86" s="99"/>
      <c r="P86" s="99"/>
    </row>
    <row r="87" spans="1:16" s="92" customFormat="1" x14ac:dyDescent="0.2">
      <c r="A87" s="100" t="s">
        <v>359</v>
      </c>
      <c r="B87" s="100" t="s">
        <v>360</v>
      </c>
      <c r="C87" s="100" t="s">
        <v>361</v>
      </c>
      <c r="D87" s="156">
        <v>80.3</v>
      </c>
      <c r="E87" s="61">
        <v>2000000</v>
      </c>
      <c r="F87" s="61">
        <v>1606000000</v>
      </c>
      <c r="G87" s="61">
        <v>0</v>
      </c>
      <c r="H87" s="61">
        <v>0</v>
      </c>
      <c r="I87" s="61">
        <v>0</v>
      </c>
      <c r="J87" s="99"/>
      <c r="K87" s="99"/>
      <c r="L87" s="99"/>
      <c r="M87" s="99"/>
      <c r="N87" s="99"/>
      <c r="O87" s="99"/>
      <c r="P87" s="99"/>
    </row>
    <row r="88" spans="1:16" s="92" customFormat="1" x14ac:dyDescent="0.2">
      <c r="A88" s="102" t="s">
        <v>362</v>
      </c>
      <c r="B88" s="102" t="s">
        <v>363</v>
      </c>
      <c r="C88" s="102" t="s">
        <v>364</v>
      </c>
      <c r="D88" s="157">
        <v>110.05</v>
      </c>
      <c r="E88" s="62">
        <v>2000000</v>
      </c>
      <c r="F88" s="62">
        <v>2201000000</v>
      </c>
      <c r="G88" s="62">
        <v>0</v>
      </c>
      <c r="H88" s="62">
        <v>0</v>
      </c>
      <c r="I88" s="62">
        <v>0</v>
      </c>
      <c r="J88" s="99"/>
      <c r="K88" s="99"/>
      <c r="L88" s="99"/>
      <c r="M88" s="99"/>
      <c r="N88" s="99"/>
      <c r="O88" s="99"/>
      <c r="P88" s="99"/>
    </row>
    <row r="89" spans="1:16" s="92" customFormat="1" x14ac:dyDescent="0.2">
      <c r="A89" s="100" t="s">
        <v>365</v>
      </c>
      <c r="B89" s="100" t="s">
        <v>366</v>
      </c>
      <c r="C89" s="100" t="s">
        <v>367</v>
      </c>
      <c r="D89" s="156"/>
      <c r="E89" s="61">
        <v>1000000</v>
      </c>
      <c r="F89" s="61">
        <v>1000000000</v>
      </c>
      <c r="G89" s="61">
        <v>0</v>
      </c>
      <c r="H89" s="61">
        <v>0</v>
      </c>
      <c r="I89" s="61">
        <v>0</v>
      </c>
      <c r="J89" s="99"/>
      <c r="K89" s="99"/>
      <c r="L89" s="99"/>
      <c r="M89" s="99"/>
      <c r="N89" s="99"/>
      <c r="O89" s="99"/>
      <c r="P89" s="99"/>
    </row>
    <row r="90" spans="1:16" s="92" customFormat="1" x14ac:dyDescent="0.2">
      <c r="A90" s="102" t="s">
        <v>407</v>
      </c>
      <c r="B90" s="102" t="s">
        <v>408</v>
      </c>
      <c r="C90" s="102" t="s">
        <v>409</v>
      </c>
      <c r="D90" s="157"/>
      <c r="E90" s="62">
        <v>2000000</v>
      </c>
      <c r="F90" s="62">
        <v>2000000000</v>
      </c>
      <c r="G90" s="62">
        <v>0</v>
      </c>
      <c r="H90" s="62">
        <v>0</v>
      </c>
      <c r="I90" s="62">
        <v>0</v>
      </c>
      <c r="J90" s="99"/>
      <c r="K90" s="99"/>
      <c r="L90" s="99"/>
      <c r="M90" s="99"/>
      <c r="N90" s="99"/>
      <c r="O90" s="99"/>
      <c r="P90" s="99"/>
    </row>
    <row r="91" spans="1:16" s="92" customFormat="1" x14ac:dyDescent="0.2">
      <c r="A91" s="100" t="s">
        <v>410</v>
      </c>
      <c r="B91" s="100" t="s">
        <v>411</v>
      </c>
      <c r="C91" s="100" t="s">
        <v>412</v>
      </c>
      <c r="D91" s="156"/>
      <c r="E91" s="61">
        <v>2500000</v>
      </c>
      <c r="F91" s="61">
        <v>2500000000</v>
      </c>
      <c r="G91" s="61">
        <v>0</v>
      </c>
      <c r="H91" s="61">
        <v>0</v>
      </c>
      <c r="I91" s="61">
        <v>0</v>
      </c>
      <c r="J91" s="99"/>
      <c r="K91" s="99"/>
      <c r="L91" s="99"/>
      <c r="M91" s="99"/>
      <c r="N91" s="99"/>
      <c r="O91" s="99"/>
      <c r="P91" s="99"/>
    </row>
    <row r="92" spans="1:16" s="92" customFormat="1" x14ac:dyDescent="0.2">
      <c r="A92" s="102" t="s">
        <v>413</v>
      </c>
      <c r="B92" s="102" t="s">
        <v>414</v>
      </c>
      <c r="C92" s="102" t="s">
        <v>415</v>
      </c>
      <c r="D92" s="157"/>
      <c r="E92" s="62">
        <v>2800000</v>
      </c>
      <c r="F92" s="62">
        <v>2800000000</v>
      </c>
      <c r="G92" s="62">
        <v>0</v>
      </c>
      <c r="H92" s="62">
        <v>0</v>
      </c>
      <c r="I92" s="62">
        <v>0</v>
      </c>
      <c r="J92" s="99"/>
      <c r="K92" s="99"/>
      <c r="L92" s="99"/>
      <c r="M92" s="99"/>
      <c r="N92" s="99"/>
      <c r="O92" s="99"/>
      <c r="P92" s="99"/>
    </row>
    <row r="93" spans="1:16" s="92" customFormat="1" x14ac:dyDescent="0.2">
      <c r="A93" s="100" t="s">
        <v>368</v>
      </c>
      <c r="B93" s="100" t="s">
        <v>369</v>
      </c>
      <c r="C93" s="100" t="s">
        <v>370</v>
      </c>
      <c r="D93" s="156">
        <v>106.3</v>
      </c>
      <c r="E93" s="61">
        <v>42897</v>
      </c>
      <c r="F93" s="61">
        <v>45599511</v>
      </c>
      <c r="G93" s="61">
        <v>0</v>
      </c>
      <c r="H93" s="61">
        <v>0</v>
      </c>
      <c r="I93" s="61">
        <v>0</v>
      </c>
      <c r="J93" s="99"/>
      <c r="K93" s="99"/>
      <c r="L93" s="99"/>
      <c r="M93" s="99"/>
      <c r="N93" s="99"/>
      <c r="O93" s="99"/>
      <c r="P93" s="99"/>
    </row>
    <row r="94" spans="1:16" s="92" customFormat="1" x14ac:dyDescent="0.2">
      <c r="A94" s="102" t="s">
        <v>283</v>
      </c>
      <c r="B94" s="102" t="s">
        <v>284</v>
      </c>
      <c r="C94" s="102" t="s">
        <v>285</v>
      </c>
      <c r="D94" s="157">
        <v>113.2</v>
      </c>
      <c r="E94" s="62">
        <v>30000</v>
      </c>
      <c r="F94" s="62">
        <v>33960000</v>
      </c>
      <c r="G94" s="62">
        <v>0</v>
      </c>
      <c r="H94" s="62">
        <v>0</v>
      </c>
      <c r="I94" s="62">
        <v>0</v>
      </c>
      <c r="J94" s="99"/>
      <c r="K94" s="99"/>
      <c r="L94" s="99"/>
      <c r="M94" s="99"/>
      <c r="N94" s="99"/>
      <c r="O94" s="99"/>
      <c r="P94" s="99"/>
    </row>
    <row r="95" spans="1:16" s="92" customFormat="1" ht="25.5" x14ac:dyDescent="0.2">
      <c r="A95" s="186" t="s">
        <v>335</v>
      </c>
      <c r="B95" s="186"/>
      <c r="C95" s="186"/>
      <c r="D95" s="187"/>
      <c r="E95" s="188"/>
      <c r="F95" s="181">
        <f>SUM(F59:F94)</f>
        <v>24927599870.610001</v>
      </c>
      <c r="G95" s="181">
        <f>SUM(G59:G94)</f>
        <v>1704339.95</v>
      </c>
      <c r="H95" s="181">
        <f>SUM(H59:H94)</f>
        <v>3748</v>
      </c>
      <c r="I95" s="181">
        <f>SUM(I59:I94)</f>
        <v>91</v>
      </c>
      <c r="J95" s="99"/>
      <c r="K95" s="99"/>
      <c r="L95" s="99"/>
      <c r="M95" s="99"/>
      <c r="N95" s="99"/>
      <c r="O95" s="99"/>
      <c r="P95" s="99"/>
    </row>
    <row r="96" spans="1:16" x14ac:dyDescent="0.2">
      <c r="A96" s="16"/>
      <c r="B96" s="16"/>
      <c r="C96" s="16"/>
      <c r="I96" s="25"/>
      <c r="J96" s="17"/>
      <c r="K96" s="17"/>
      <c r="L96" s="17"/>
      <c r="M96" s="17"/>
      <c r="N96" s="17"/>
      <c r="O96" s="17"/>
      <c r="P96" s="17"/>
    </row>
    <row r="97" spans="1:16" ht="25.5" x14ac:dyDescent="0.2">
      <c r="A97" s="88" t="s">
        <v>108</v>
      </c>
      <c r="B97" s="88"/>
      <c r="C97" s="88"/>
      <c r="D97" s="155"/>
      <c r="E97" s="89"/>
      <c r="F97" s="89"/>
      <c r="G97" s="95"/>
      <c r="H97" s="95"/>
      <c r="I97" s="96"/>
      <c r="J97" s="17"/>
      <c r="K97" s="17"/>
      <c r="L97" s="17"/>
      <c r="M97" s="17"/>
      <c r="N97" s="17"/>
      <c r="O97" s="17"/>
      <c r="P97" s="17"/>
    </row>
    <row r="98" spans="1:16" ht="81" customHeight="1" x14ac:dyDescent="0.2">
      <c r="A98" s="186" t="s">
        <v>320</v>
      </c>
      <c r="B98" s="189" t="s">
        <v>334</v>
      </c>
      <c r="C98" s="189" t="s">
        <v>55</v>
      </c>
      <c r="D98" s="184" t="s">
        <v>500</v>
      </c>
      <c r="E98" s="185" t="s">
        <v>501</v>
      </c>
      <c r="F98" s="185" t="s">
        <v>322</v>
      </c>
      <c r="G98" s="185" t="s">
        <v>323</v>
      </c>
      <c r="H98" s="185" t="s">
        <v>324</v>
      </c>
      <c r="I98" s="16"/>
      <c r="J98" s="16"/>
      <c r="K98" s="16"/>
      <c r="L98" s="16"/>
      <c r="M98" s="16"/>
      <c r="N98" s="16"/>
    </row>
    <row r="99" spans="1:16" x14ac:dyDescent="0.2">
      <c r="A99" s="100" t="s">
        <v>416</v>
      </c>
      <c r="B99" s="100" t="s">
        <v>417</v>
      </c>
      <c r="C99" s="100" t="s">
        <v>418</v>
      </c>
      <c r="D99" s="156"/>
      <c r="E99" s="61"/>
      <c r="F99" s="61">
        <v>0</v>
      </c>
      <c r="G99" s="61">
        <v>0</v>
      </c>
      <c r="H99" s="61">
        <v>0</v>
      </c>
      <c r="I99" s="16"/>
      <c r="J99" s="16"/>
      <c r="K99" s="16"/>
      <c r="L99" s="16"/>
      <c r="M99" s="16"/>
      <c r="N99" s="16"/>
      <c r="O99" s="16"/>
    </row>
    <row r="100" spans="1:16" s="49" customFormat="1" x14ac:dyDescent="0.2">
      <c r="A100" s="102" t="s">
        <v>419</v>
      </c>
      <c r="B100" s="102" t="s">
        <v>420</v>
      </c>
      <c r="C100" s="102" t="s">
        <v>421</v>
      </c>
      <c r="D100" s="157"/>
      <c r="E100" s="62">
        <v>65060</v>
      </c>
      <c r="F100" s="62">
        <v>0</v>
      </c>
      <c r="G100" s="62">
        <v>0</v>
      </c>
      <c r="H100" s="62">
        <v>0</v>
      </c>
    </row>
    <row r="101" spans="1:16" s="49" customFormat="1" x14ac:dyDescent="0.2">
      <c r="A101" s="100" t="s">
        <v>422</v>
      </c>
      <c r="B101" s="100" t="s">
        <v>423</v>
      </c>
      <c r="C101" s="100" t="s">
        <v>424</v>
      </c>
      <c r="D101" s="156"/>
      <c r="E101" s="61">
        <v>37000</v>
      </c>
      <c r="F101" s="61">
        <v>0</v>
      </c>
      <c r="G101" s="61">
        <v>0</v>
      </c>
      <c r="H101" s="61">
        <v>0</v>
      </c>
    </row>
    <row r="102" spans="1:16" s="49" customFormat="1" x14ac:dyDescent="0.2">
      <c r="A102" s="102" t="s">
        <v>425</v>
      </c>
      <c r="B102" s="102" t="s">
        <v>426</v>
      </c>
      <c r="C102" s="102" t="s">
        <v>427</v>
      </c>
      <c r="D102" s="157"/>
      <c r="E102" s="62">
        <v>21000</v>
      </c>
      <c r="F102" s="62">
        <v>0</v>
      </c>
      <c r="G102" s="62">
        <v>0</v>
      </c>
      <c r="H102" s="62">
        <v>0</v>
      </c>
    </row>
    <row r="103" spans="1:16" s="49" customFormat="1" x14ac:dyDescent="0.2">
      <c r="A103" s="100" t="s">
        <v>449</v>
      </c>
      <c r="B103" s="100" t="s">
        <v>450</v>
      </c>
      <c r="C103" s="100" t="s">
        <v>451</v>
      </c>
      <c r="D103" s="156"/>
      <c r="E103" s="61">
        <v>72000</v>
      </c>
      <c r="F103" s="61">
        <v>0</v>
      </c>
      <c r="G103" s="61">
        <v>0</v>
      </c>
      <c r="H103" s="61">
        <v>0</v>
      </c>
    </row>
    <row r="104" spans="1:16" x14ac:dyDescent="0.2">
      <c r="A104" s="102" t="s">
        <v>462</v>
      </c>
      <c r="B104" s="102" t="s">
        <v>463</v>
      </c>
      <c r="C104" s="102" t="s">
        <v>464</v>
      </c>
      <c r="D104" s="157"/>
      <c r="E104" s="62">
        <v>91000</v>
      </c>
      <c r="F104" s="62">
        <v>0</v>
      </c>
      <c r="G104" s="62">
        <v>0</v>
      </c>
      <c r="H104" s="62">
        <v>0</v>
      </c>
      <c r="I104" s="22"/>
      <c r="J104" s="22"/>
      <c r="K104" s="21"/>
      <c r="L104" s="16"/>
      <c r="M104" s="17"/>
      <c r="N104" s="17"/>
      <c r="O104" s="17"/>
    </row>
    <row r="105" spans="1:16" s="49" customFormat="1" x14ac:dyDescent="0.2">
      <c r="A105" s="100" t="s">
        <v>481</v>
      </c>
      <c r="B105" s="100" t="s">
        <v>482</v>
      </c>
      <c r="C105" s="100" t="s">
        <v>483</v>
      </c>
      <c r="D105" s="156"/>
      <c r="E105" s="61">
        <v>48000</v>
      </c>
      <c r="F105" s="61">
        <v>0</v>
      </c>
      <c r="G105" s="61">
        <v>0</v>
      </c>
      <c r="H105" s="61">
        <v>0</v>
      </c>
      <c r="I105" s="22"/>
      <c r="J105" s="22"/>
      <c r="K105" s="21"/>
      <c r="M105" s="17"/>
      <c r="N105" s="17"/>
      <c r="O105" s="17"/>
    </row>
    <row r="106" spans="1:16" s="49" customFormat="1" x14ac:dyDescent="0.2">
      <c r="A106" s="102" t="s">
        <v>503</v>
      </c>
      <c r="B106" s="102" t="s">
        <v>504</v>
      </c>
      <c r="C106" s="102" t="s">
        <v>505</v>
      </c>
      <c r="D106" s="157"/>
      <c r="E106" s="62">
        <v>68000</v>
      </c>
      <c r="F106" s="62">
        <v>0</v>
      </c>
      <c r="G106" s="62">
        <v>0</v>
      </c>
      <c r="H106" s="62">
        <v>0</v>
      </c>
      <c r="I106" s="22"/>
      <c r="J106" s="22"/>
      <c r="K106" s="21"/>
      <c r="M106" s="17"/>
      <c r="N106" s="17"/>
      <c r="O106" s="17"/>
    </row>
    <row r="107" spans="1:16" s="49" customFormat="1" x14ac:dyDescent="0.2">
      <c r="A107" s="100" t="s">
        <v>428</v>
      </c>
      <c r="B107" s="100" t="s">
        <v>429</v>
      </c>
      <c r="C107" s="100" t="s">
        <v>430</v>
      </c>
      <c r="D107" s="156"/>
      <c r="E107" s="61">
        <v>64500</v>
      </c>
      <c r="F107" s="61">
        <v>0</v>
      </c>
      <c r="G107" s="61">
        <v>0</v>
      </c>
      <c r="H107" s="61">
        <v>0</v>
      </c>
      <c r="I107" s="22"/>
      <c r="J107" s="22"/>
      <c r="K107" s="21"/>
      <c r="M107" s="17"/>
      <c r="N107" s="17"/>
      <c r="O107" s="17"/>
    </row>
    <row r="108" spans="1:16" s="49" customFormat="1" x14ac:dyDescent="0.2">
      <c r="A108" s="102" t="s">
        <v>431</v>
      </c>
      <c r="B108" s="102" t="s">
        <v>432</v>
      </c>
      <c r="C108" s="102" t="s">
        <v>433</v>
      </c>
      <c r="D108" s="157"/>
      <c r="E108" s="62">
        <v>28000</v>
      </c>
      <c r="F108" s="62">
        <v>0</v>
      </c>
      <c r="G108" s="62">
        <v>0</v>
      </c>
      <c r="H108" s="62">
        <v>0</v>
      </c>
      <c r="I108" s="22"/>
      <c r="J108" s="22"/>
      <c r="K108" s="21"/>
      <c r="M108" s="17"/>
      <c r="N108" s="17"/>
      <c r="O108" s="17"/>
    </row>
    <row r="109" spans="1:16" s="49" customFormat="1" x14ac:dyDescent="0.2">
      <c r="A109" s="100" t="s">
        <v>484</v>
      </c>
      <c r="B109" s="100" t="s">
        <v>485</v>
      </c>
      <c r="C109" s="100" t="s">
        <v>486</v>
      </c>
      <c r="D109" s="156"/>
      <c r="E109" s="61">
        <v>39000</v>
      </c>
      <c r="F109" s="61">
        <v>0</v>
      </c>
      <c r="G109" s="61">
        <v>0</v>
      </c>
      <c r="H109" s="61">
        <v>0</v>
      </c>
      <c r="I109" s="22"/>
      <c r="J109" s="22"/>
      <c r="K109" s="21"/>
      <c r="M109" s="17"/>
      <c r="N109" s="17"/>
      <c r="O109" s="17"/>
    </row>
    <row r="110" spans="1:16" s="49" customFormat="1" x14ac:dyDescent="0.2">
      <c r="A110" s="102" t="s">
        <v>452</v>
      </c>
      <c r="B110" s="102" t="s">
        <v>453</v>
      </c>
      <c r="C110" s="102" t="s">
        <v>454</v>
      </c>
      <c r="D110" s="157"/>
      <c r="E110" s="62">
        <v>24000</v>
      </c>
      <c r="F110" s="62">
        <v>0</v>
      </c>
      <c r="G110" s="62">
        <v>0</v>
      </c>
      <c r="H110" s="62">
        <v>0</v>
      </c>
      <c r="I110" s="22"/>
      <c r="J110" s="22"/>
      <c r="K110" s="21"/>
      <c r="M110" s="17"/>
      <c r="N110" s="17"/>
      <c r="O110" s="17"/>
    </row>
    <row r="111" spans="1:16" s="49" customFormat="1" x14ac:dyDescent="0.2">
      <c r="A111" s="100" t="s">
        <v>465</v>
      </c>
      <c r="B111" s="100" t="s">
        <v>466</v>
      </c>
      <c r="C111" s="100" t="s">
        <v>467</v>
      </c>
      <c r="D111" s="156"/>
      <c r="E111" s="61">
        <v>24000</v>
      </c>
      <c r="F111" s="61">
        <v>0</v>
      </c>
      <c r="G111" s="61">
        <v>0</v>
      </c>
      <c r="H111" s="61">
        <v>0</v>
      </c>
      <c r="I111" s="22"/>
      <c r="J111" s="22"/>
      <c r="K111" s="21"/>
      <c r="M111" s="17"/>
      <c r="N111" s="17"/>
      <c r="O111" s="17"/>
    </row>
    <row r="112" spans="1:16" s="49" customFormat="1" x14ac:dyDescent="0.2">
      <c r="A112" s="102" t="s">
        <v>487</v>
      </c>
      <c r="B112" s="102" t="s">
        <v>488</v>
      </c>
      <c r="C112" s="102" t="s">
        <v>489</v>
      </c>
      <c r="D112" s="157"/>
      <c r="E112" s="62">
        <v>30000</v>
      </c>
      <c r="F112" s="62">
        <v>0</v>
      </c>
      <c r="G112" s="62">
        <v>0</v>
      </c>
      <c r="H112" s="62">
        <v>0</v>
      </c>
      <c r="I112" s="22"/>
      <c r="J112" s="22"/>
      <c r="K112" s="21"/>
      <c r="M112" s="17"/>
      <c r="N112" s="17"/>
      <c r="O112" s="17"/>
    </row>
    <row r="113" spans="1:16" s="49" customFormat="1" x14ac:dyDescent="0.2">
      <c r="A113" s="100" t="s">
        <v>506</v>
      </c>
      <c r="B113" s="100" t="s">
        <v>507</v>
      </c>
      <c r="C113" s="100" t="s">
        <v>508</v>
      </c>
      <c r="D113" s="156"/>
      <c r="E113" s="61">
        <v>20000</v>
      </c>
      <c r="F113" s="61">
        <v>0</v>
      </c>
      <c r="G113" s="61">
        <v>0</v>
      </c>
      <c r="H113" s="61">
        <v>0</v>
      </c>
      <c r="I113" s="22"/>
      <c r="J113" s="22"/>
      <c r="K113" s="21"/>
      <c r="M113" s="17"/>
      <c r="N113" s="17"/>
      <c r="O113" s="17"/>
    </row>
    <row r="114" spans="1:16" x14ac:dyDescent="0.2">
      <c r="A114" s="102" t="s">
        <v>455</v>
      </c>
      <c r="B114" s="102" t="s">
        <v>456</v>
      </c>
      <c r="C114" s="102" t="s">
        <v>457</v>
      </c>
      <c r="D114" s="157"/>
      <c r="E114" s="62"/>
      <c r="F114" s="62">
        <v>0</v>
      </c>
      <c r="G114" s="62">
        <v>0</v>
      </c>
      <c r="H114" s="62">
        <v>0</v>
      </c>
      <c r="I114" s="17"/>
      <c r="J114" s="17"/>
      <c r="K114" s="17"/>
      <c r="L114" s="17"/>
      <c r="M114" s="17"/>
      <c r="N114" s="17"/>
      <c r="O114" s="17"/>
    </row>
    <row r="115" spans="1:16" s="49" customFormat="1" x14ac:dyDescent="0.2">
      <c r="A115" s="100" t="s">
        <v>509</v>
      </c>
      <c r="B115" s="100" t="s">
        <v>510</v>
      </c>
      <c r="C115" s="100" t="s">
        <v>511</v>
      </c>
      <c r="D115" s="156"/>
      <c r="E115" s="61">
        <v>10000</v>
      </c>
      <c r="F115" s="61">
        <v>0</v>
      </c>
      <c r="G115" s="61">
        <v>0</v>
      </c>
      <c r="H115" s="61">
        <v>0</v>
      </c>
      <c r="I115" s="17"/>
      <c r="J115" s="17"/>
      <c r="K115" s="17"/>
      <c r="L115" s="17"/>
      <c r="M115" s="17"/>
      <c r="N115" s="17"/>
      <c r="O115" s="17"/>
    </row>
    <row r="116" spans="1:16" ht="25.5" x14ac:dyDescent="0.2">
      <c r="A116" s="186" t="s">
        <v>335</v>
      </c>
      <c r="B116" s="186"/>
      <c r="C116" s="186"/>
      <c r="D116" s="187"/>
      <c r="E116" s="188"/>
      <c r="F116" s="181">
        <f>SUM(F99:F115)</f>
        <v>0</v>
      </c>
      <c r="G116" s="181">
        <f>SUM(G99:G115)</f>
        <v>0</v>
      </c>
      <c r="H116" s="181">
        <f>SUM(H99:H115)</f>
        <v>0</v>
      </c>
      <c r="I116" s="17"/>
      <c r="J116" s="17"/>
      <c r="K116" s="17"/>
      <c r="L116" s="17"/>
      <c r="M116" s="17"/>
      <c r="N116" s="17"/>
      <c r="O116" s="17"/>
    </row>
    <row r="117" spans="1:16" x14ac:dyDescent="0.2">
      <c r="A117" s="18"/>
      <c r="B117" s="18"/>
      <c r="C117" s="18"/>
      <c r="D117" s="162"/>
      <c r="E117" s="18"/>
      <c r="F117" s="18"/>
      <c r="G117" s="50"/>
      <c r="H117" s="50"/>
      <c r="I117" s="21"/>
      <c r="J117" s="17"/>
      <c r="K117" s="17"/>
      <c r="L117" s="17"/>
      <c r="M117" s="17"/>
      <c r="N117" s="17"/>
      <c r="O117" s="17"/>
      <c r="P117" s="17"/>
    </row>
    <row r="118" spans="1:16" ht="25.5" x14ac:dyDescent="0.2">
      <c r="A118" s="88" t="s">
        <v>296</v>
      </c>
      <c r="B118" s="88"/>
      <c r="C118" s="88"/>
      <c r="D118" s="155"/>
      <c r="E118" s="89"/>
      <c r="F118" s="89"/>
      <c r="G118" s="95"/>
      <c r="H118" s="95"/>
      <c r="I118" s="21"/>
      <c r="J118" s="17"/>
      <c r="K118" s="17"/>
      <c r="L118" s="17"/>
      <c r="M118" s="17"/>
      <c r="N118" s="17"/>
      <c r="O118" s="17"/>
      <c r="P118" s="17"/>
    </row>
    <row r="119" spans="1:16" ht="78.75" customHeight="1" x14ac:dyDescent="0.2">
      <c r="A119" s="186" t="s">
        <v>320</v>
      </c>
      <c r="B119" s="189" t="s">
        <v>334</v>
      </c>
      <c r="C119" s="189" t="s">
        <v>55</v>
      </c>
      <c r="D119" s="184" t="s">
        <v>500</v>
      </c>
      <c r="E119" s="185" t="s">
        <v>501</v>
      </c>
      <c r="F119" s="185" t="s">
        <v>322</v>
      </c>
      <c r="G119" s="185" t="s">
        <v>323</v>
      </c>
      <c r="H119" s="185" t="s">
        <v>324</v>
      </c>
      <c r="I119" s="21"/>
      <c r="J119" s="17"/>
      <c r="K119" s="17"/>
      <c r="L119" s="17"/>
      <c r="M119" s="17"/>
      <c r="N119" s="17"/>
      <c r="O119" s="17"/>
      <c r="P119" s="17"/>
    </row>
    <row r="120" spans="1:16" x14ac:dyDescent="0.2">
      <c r="A120" s="100" t="s">
        <v>436</v>
      </c>
      <c r="B120" s="100" t="s">
        <v>437</v>
      </c>
      <c r="C120" s="100" t="s">
        <v>438</v>
      </c>
      <c r="D120" s="156"/>
      <c r="E120" s="61">
        <v>270</v>
      </c>
      <c r="F120" s="61">
        <v>0</v>
      </c>
      <c r="G120" s="61">
        <v>0</v>
      </c>
      <c r="H120" s="61">
        <v>0</v>
      </c>
      <c r="I120" s="21"/>
      <c r="J120" s="17"/>
      <c r="K120" s="17"/>
      <c r="L120" s="17"/>
      <c r="M120" s="17"/>
      <c r="N120" s="17"/>
      <c r="O120" s="17"/>
      <c r="P120" s="17"/>
    </row>
    <row r="121" spans="1:16" s="49" customFormat="1" x14ac:dyDescent="0.2">
      <c r="A121" s="102" t="s">
        <v>458</v>
      </c>
      <c r="B121" s="102" t="s">
        <v>459</v>
      </c>
      <c r="C121" s="102" t="s">
        <v>460</v>
      </c>
      <c r="D121" s="157">
        <v>99.45</v>
      </c>
      <c r="E121" s="62">
        <v>40000</v>
      </c>
      <c r="F121" s="62">
        <v>0</v>
      </c>
      <c r="G121" s="62">
        <v>0</v>
      </c>
      <c r="H121" s="62">
        <v>0</v>
      </c>
      <c r="I121" s="21"/>
      <c r="J121" s="17"/>
      <c r="K121" s="17"/>
      <c r="L121" s="17"/>
      <c r="M121" s="17"/>
      <c r="N121" s="17"/>
      <c r="O121" s="17"/>
      <c r="P121" s="17"/>
    </row>
    <row r="122" spans="1:16" s="49" customFormat="1" x14ac:dyDescent="0.2">
      <c r="A122" s="100" t="s">
        <v>389</v>
      </c>
      <c r="B122" s="100" t="s">
        <v>434</v>
      </c>
      <c r="C122" s="100" t="s">
        <v>435</v>
      </c>
      <c r="D122" s="156"/>
      <c r="E122" s="61"/>
      <c r="F122" s="61">
        <v>0</v>
      </c>
      <c r="G122" s="61">
        <v>0</v>
      </c>
      <c r="H122" s="61">
        <v>0</v>
      </c>
      <c r="I122" s="21"/>
      <c r="J122" s="17"/>
      <c r="K122" s="17"/>
      <c r="L122" s="17"/>
      <c r="M122" s="17"/>
      <c r="N122" s="17"/>
      <c r="O122" s="17"/>
      <c r="P122" s="17"/>
    </row>
    <row r="123" spans="1:16" s="49" customFormat="1" x14ac:dyDescent="0.2">
      <c r="A123" s="102" t="s">
        <v>439</v>
      </c>
      <c r="B123" s="102" t="s">
        <v>440</v>
      </c>
      <c r="C123" s="102" t="s">
        <v>441</v>
      </c>
      <c r="D123" s="157"/>
      <c r="E123" s="62">
        <v>20000</v>
      </c>
      <c r="F123" s="62">
        <v>0</v>
      </c>
      <c r="G123" s="62">
        <v>0</v>
      </c>
      <c r="H123" s="62">
        <v>0</v>
      </c>
      <c r="I123" s="21"/>
      <c r="J123" s="17"/>
      <c r="K123" s="17"/>
      <c r="L123" s="17"/>
      <c r="M123" s="17"/>
      <c r="N123" s="17"/>
      <c r="O123" s="17"/>
      <c r="P123" s="17"/>
    </row>
    <row r="124" spans="1:16" s="49" customFormat="1" x14ac:dyDescent="0.2">
      <c r="A124" s="100" t="s">
        <v>442</v>
      </c>
      <c r="B124" s="100" t="s">
        <v>443</v>
      </c>
      <c r="C124" s="100" t="s">
        <v>444</v>
      </c>
      <c r="D124" s="156"/>
      <c r="E124" s="61">
        <v>30000</v>
      </c>
      <c r="F124" s="61">
        <v>0</v>
      </c>
      <c r="G124" s="61">
        <v>0</v>
      </c>
      <c r="H124" s="61">
        <v>0</v>
      </c>
      <c r="I124" s="21"/>
      <c r="J124" s="17"/>
      <c r="K124" s="17"/>
      <c r="L124" s="17"/>
      <c r="M124" s="17"/>
      <c r="N124" s="17"/>
      <c r="O124" s="17"/>
      <c r="P124" s="17"/>
    </row>
    <row r="125" spans="1:16" ht="25.5" x14ac:dyDescent="0.2">
      <c r="A125" s="186" t="s">
        <v>335</v>
      </c>
      <c r="B125" s="186"/>
      <c r="C125" s="186"/>
      <c r="D125" s="187"/>
      <c r="E125" s="188"/>
      <c r="F125" s="181">
        <f>SUM(F120:F124)</f>
        <v>0</v>
      </c>
      <c r="G125" s="181">
        <f>SUM(G120:G124)</f>
        <v>0</v>
      </c>
      <c r="H125" s="181">
        <f>SUM(H120:H124)</f>
        <v>0</v>
      </c>
      <c r="I125" s="21"/>
      <c r="J125" s="16"/>
      <c r="K125" s="16"/>
      <c r="L125" s="17"/>
      <c r="M125" s="17"/>
      <c r="N125" s="17"/>
      <c r="O125" s="17"/>
      <c r="P125" s="17"/>
    </row>
    <row r="126" spans="1:16" x14ac:dyDescent="0.2">
      <c r="A126" s="19"/>
      <c r="B126" s="19"/>
      <c r="C126" s="19"/>
      <c r="D126" s="163"/>
      <c r="E126" s="19"/>
      <c r="F126" s="19"/>
      <c r="G126" s="19"/>
      <c r="H126" s="19"/>
      <c r="I126" s="21"/>
      <c r="J126" s="16"/>
      <c r="K126" s="16"/>
      <c r="L126" s="17"/>
      <c r="M126" s="17"/>
      <c r="N126" s="17"/>
      <c r="O126" s="17"/>
      <c r="P126" s="17"/>
    </row>
    <row r="127" spans="1:16" x14ac:dyDescent="0.2">
      <c r="A127" s="19"/>
      <c r="B127" s="19"/>
      <c r="C127" s="19"/>
      <c r="D127" s="163"/>
      <c r="E127" s="19"/>
      <c r="F127" s="19"/>
      <c r="G127" s="19"/>
      <c r="H127" s="19"/>
      <c r="I127" s="21"/>
      <c r="J127" s="16"/>
      <c r="K127" s="16"/>
      <c r="L127" s="17"/>
      <c r="M127" s="17"/>
      <c r="N127" s="17"/>
      <c r="O127" s="17"/>
      <c r="P127" s="17"/>
    </row>
    <row r="128" spans="1:16" x14ac:dyDescent="0.2">
      <c r="A128" s="19"/>
      <c r="B128" s="19"/>
      <c r="C128" s="19"/>
      <c r="D128" s="163"/>
      <c r="E128" s="19"/>
      <c r="F128" s="19"/>
      <c r="G128" s="19"/>
      <c r="H128" s="19"/>
      <c r="I128" s="21"/>
      <c r="J128" s="16"/>
      <c r="K128" s="16"/>
      <c r="L128" s="17"/>
      <c r="M128" s="17"/>
      <c r="N128" s="17"/>
      <c r="O128" s="17"/>
      <c r="P128" s="17"/>
    </row>
    <row r="129" spans="1:16" x14ac:dyDescent="0.2">
      <c r="A129" s="19"/>
      <c r="B129" s="19"/>
      <c r="C129" s="19"/>
      <c r="D129" s="163"/>
      <c r="E129" s="19"/>
      <c r="F129" s="19"/>
      <c r="G129" s="19"/>
      <c r="H129" s="19"/>
      <c r="I129" s="21"/>
      <c r="J129" s="16"/>
      <c r="K129" s="16"/>
      <c r="L129" s="16"/>
      <c r="M129" s="16"/>
      <c r="N129" s="16"/>
      <c r="O129" s="16"/>
      <c r="P129" s="16"/>
    </row>
    <row r="130" spans="1:16" x14ac:dyDescent="0.2">
      <c r="A130" s="19"/>
      <c r="B130" s="19"/>
      <c r="C130" s="19"/>
      <c r="D130" s="163"/>
      <c r="E130" s="19"/>
      <c r="F130" s="19">
        <f>G15+G25+G54+G95+F116+F125-'1. stran,1 page'!E17</f>
        <v>0</v>
      </c>
      <c r="G130" s="19"/>
      <c r="H130" s="19"/>
      <c r="I130" s="21"/>
      <c r="J130" s="16"/>
      <c r="K130" s="16"/>
      <c r="L130" s="16"/>
      <c r="M130" s="16"/>
      <c r="N130" s="16"/>
      <c r="O130" s="16"/>
      <c r="P130" s="16"/>
    </row>
    <row r="131" spans="1:16" x14ac:dyDescent="0.2">
      <c r="A131" s="19"/>
      <c r="B131" s="19"/>
      <c r="C131" s="19"/>
      <c r="D131" s="163"/>
      <c r="E131" s="19"/>
      <c r="F131" s="19"/>
      <c r="G131" s="19"/>
      <c r="H131" s="19"/>
      <c r="I131" s="21"/>
      <c r="J131" s="16"/>
      <c r="K131" s="16"/>
      <c r="L131" s="16"/>
      <c r="M131" s="16"/>
      <c r="N131" s="16"/>
      <c r="O131" s="16"/>
      <c r="P131" s="16"/>
    </row>
    <row r="132" spans="1:16" x14ac:dyDescent="0.2">
      <c r="A132" s="19"/>
      <c r="B132" s="19"/>
      <c r="C132" s="19"/>
      <c r="D132" s="163"/>
      <c r="E132" s="19"/>
      <c r="F132" s="19"/>
      <c r="G132" s="19"/>
      <c r="H132" s="19"/>
      <c r="I132" s="21"/>
      <c r="J132" s="16"/>
      <c r="K132" s="16"/>
      <c r="L132" s="16"/>
      <c r="M132" s="16"/>
      <c r="N132" s="16"/>
      <c r="O132" s="16"/>
      <c r="P132" s="16"/>
    </row>
    <row r="133" spans="1:16" x14ac:dyDescent="0.2">
      <c r="A133" s="19"/>
      <c r="B133" s="19"/>
      <c r="C133" s="19"/>
      <c r="D133" s="163"/>
      <c r="E133" s="19"/>
      <c r="F133" s="19"/>
      <c r="G133" s="19"/>
      <c r="H133" s="19"/>
      <c r="I133" s="21"/>
      <c r="J133" s="16"/>
      <c r="K133" s="22"/>
      <c r="L133" s="16"/>
      <c r="M133" s="16"/>
      <c r="N133" s="16"/>
      <c r="O133" s="16"/>
      <c r="P133" s="16"/>
    </row>
    <row r="134" spans="1:16" x14ac:dyDescent="0.2">
      <c r="A134" s="19"/>
      <c r="B134" s="19"/>
      <c r="C134" s="19"/>
      <c r="D134" s="163"/>
      <c r="E134" s="19"/>
      <c r="F134" s="19"/>
      <c r="G134" s="19"/>
      <c r="H134" s="19"/>
      <c r="I134" s="21"/>
      <c r="J134" s="16"/>
      <c r="K134" s="22"/>
      <c r="L134" s="21"/>
      <c r="M134" s="21"/>
      <c r="N134" s="21"/>
      <c r="O134" s="16"/>
      <c r="P134" s="16"/>
    </row>
    <row r="135" spans="1:16" x14ac:dyDescent="0.2">
      <c r="A135" s="19"/>
      <c r="B135" s="19"/>
      <c r="C135" s="19"/>
      <c r="D135" s="163"/>
      <c r="E135" s="19"/>
      <c r="F135" s="19"/>
      <c r="G135" s="19"/>
      <c r="H135" s="19"/>
      <c r="I135" s="21"/>
      <c r="J135" s="16"/>
      <c r="K135" s="22"/>
      <c r="L135" s="21"/>
      <c r="M135" s="21"/>
      <c r="N135" s="21"/>
      <c r="O135" s="22"/>
      <c r="P135" s="17"/>
    </row>
    <row r="136" spans="1:16" x14ac:dyDescent="0.2">
      <c r="A136" s="19"/>
      <c r="B136" s="19"/>
      <c r="C136" s="19"/>
      <c r="D136" s="163"/>
      <c r="E136" s="19"/>
      <c r="F136" s="19"/>
      <c r="G136" s="19"/>
      <c r="H136" s="19"/>
      <c r="I136" s="21"/>
      <c r="J136" s="16"/>
      <c r="K136" s="22"/>
      <c r="L136" s="21"/>
      <c r="M136" s="21"/>
      <c r="N136" s="21"/>
      <c r="O136" s="22"/>
      <c r="P136" s="17"/>
    </row>
    <row r="137" spans="1:16" x14ac:dyDescent="0.2">
      <c r="A137" s="19"/>
      <c r="B137" s="19"/>
      <c r="C137" s="19"/>
      <c r="D137" s="163"/>
      <c r="E137" s="19"/>
      <c r="F137" s="19"/>
      <c r="G137" s="19"/>
      <c r="H137" s="19"/>
      <c r="I137" s="21"/>
      <c r="J137" s="16"/>
      <c r="K137" s="22"/>
      <c r="L137" s="21"/>
      <c r="M137" s="21"/>
      <c r="N137" s="21"/>
      <c r="O137" s="22"/>
      <c r="P137" s="17"/>
    </row>
    <row r="138" spans="1:16" x14ac:dyDescent="0.2">
      <c r="A138" s="16"/>
      <c r="B138" s="16"/>
      <c r="C138" s="16"/>
      <c r="J138" s="16"/>
      <c r="K138" s="22"/>
      <c r="L138" s="21"/>
      <c r="M138" s="21"/>
      <c r="N138" s="21"/>
      <c r="O138" s="22"/>
      <c r="P138" s="17"/>
    </row>
    <row r="139" spans="1:16" x14ac:dyDescent="0.2">
      <c r="A139" s="16"/>
      <c r="B139" s="16"/>
      <c r="C139" s="16"/>
      <c r="J139" s="16"/>
      <c r="K139" s="22"/>
      <c r="L139" s="21"/>
      <c r="M139" s="21"/>
      <c r="N139" s="21"/>
      <c r="O139" s="22"/>
      <c r="P139" s="17"/>
    </row>
    <row r="140" spans="1:16" x14ac:dyDescent="0.2">
      <c r="A140" s="16"/>
      <c r="B140" s="16"/>
      <c r="C140" s="16"/>
      <c r="J140" s="16"/>
      <c r="K140" s="22"/>
      <c r="L140" s="21"/>
      <c r="M140" s="21"/>
      <c r="N140" s="21"/>
      <c r="O140" s="22"/>
      <c r="P140" s="17"/>
    </row>
    <row r="141" spans="1:16" x14ac:dyDescent="0.2">
      <c r="A141" s="16"/>
      <c r="B141" s="16"/>
      <c r="C141" s="16"/>
      <c r="J141" s="16"/>
      <c r="K141" s="22"/>
      <c r="L141" s="21"/>
      <c r="M141" s="21"/>
      <c r="N141" s="21"/>
      <c r="O141" s="22"/>
      <c r="P141" s="17"/>
    </row>
    <row r="142" spans="1:16" x14ac:dyDescent="0.2">
      <c r="A142" s="16"/>
      <c r="B142" s="16"/>
      <c r="C142" s="16"/>
      <c r="J142" s="16"/>
      <c r="K142" s="22"/>
      <c r="L142" s="21"/>
      <c r="M142" s="21"/>
      <c r="N142" s="21"/>
      <c r="O142" s="22"/>
      <c r="P142" s="17"/>
    </row>
    <row r="143" spans="1:16" x14ac:dyDescent="0.2">
      <c r="A143" s="16"/>
      <c r="B143" s="16"/>
      <c r="C143" s="16"/>
      <c r="J143" s="20"/>
      <c r="K143" s="22"/>
      <c r="L143" s="21"/>
      <c r="M143" s="21"/>
      <c r="N143" s="21"/>
      <c r="O143" s="22"/>
      <c r="P143" s="17"/>
    </row>
    <row r="144" spans="1:16" x14ac:dyDescent="0.2">
      <c r="A144" s="16"/>
      <c r="B144" s="16"/>
      <c r="C144" s="16"/>
      <c r="J144" s="20"/>
      <c r="K144" s="22"/>
      <c r="L144" s="21"/>
      <c r="M144" s="21"/>
      <c r="N144" s="21"/>
      <c r="O144" s="22"/>
      <c r="P144" s="17"/>
    </row>
    <row r="145" spans="1:16" x14ac:dyDescent="0.2">
      <c r="A145" s="16"/>
      <c r="B145" s="16"/>
      <c r="C145" s="16"/>
      <c r="J145" s="20"/>
      <c r="K145" s="22"/>
      <c r="L145" s="21"/>
      <c r="M145" s="21"/>
      <c r="N145" s="21"/>
      <c r="O145" s="22"/>
      <c r="P145" s="17"/>
    </row>
    <row r="146" spans="1:16" x14ac:dyDescent="0.2">
      <c r="A146" s="16"/>
      <c r="B146" s="16"/>
      <c r="C146" s="16"/>
      <c r="J146" s="20"/>
      <c r="K146" s="22"/>
      <c r="L146" s="21"/>
      <c r="M146" s="21"/>
      <c r="N146" s="21"/>
      <c r="O146" s="22"/>
      <c r="P146" s="17"/>
    </row>
    <row r="147" spans="1:16" x14ac:dyDescent="0.2">
      <c r="A147" s="16"/>
      <c r="B147" s="16"/>
      <c r="C147" s="16"/>
      <c r="J147" s="20"/>
      <c r="K147" s="22"/>
      <c r="L147" s="21"/>
      <c r="M147" s="21"/>
      <c r="N147" s="21"/>
      <c r="O147" s="22"/>
      <c r="P147" s="17"/>
    </row>
    <row r="148" spans="1:16" x14ac:dyDescent="0.2">
      <c r="J148" s="20"/>
      <c r="K148" s="22"/>
      <c r="L148" s="21"/>
      <c r="M148" s="21"/>
      <c r="N148" s="21"/>
      <c r="O148" s="22"/>
      <c r="P148" s="17"/>
    </row>
    <row r="149" spans="1:16" x14ac:dyDescent="0.2">
      <c r="J149" s="20"/>
      <c r="K149" s="22"/>
      <c r="L149" s="21"/>
      <c r="M149" s="21"/>
      <c r="N149" s="21"/>
      <c r="O149" s="22"/>
      <c r="P149" s="17"/>
    </row>
    <row r="150" spans="1:16" x14ac:dyDescent="0.2">
      <c r="J150" s="20"/>
      <c r="K150" s="22"/>
      <c r="L150" s="21"/>
      <c r="M150" s="21"/>
      <c r="N150" s="21"/>
      <c r="O150" s="22"/>
      <c r="P150" s="17"/>
    </row>
    <row r="151" spans="1:16" x14ac:dyDescent="0.2">
      <c r="J151" s="20"/>
      <c r="K151" s="22"/>
      <c r="L151" s="21"/>
      <c r="M151" s="21"/>
      <c r="N151" s="21"/>
      <c r="O151" s="22"/>
      <c r="P151" s="17"/>
    </row>
    <row r="152" spans="1:16" x14ac:dyDescent="0.2">
      <c r="J152" s="20"/>
      <c r="K152" s="22"/>
      <c r="L152" s="21"/>
      <c r="M152" s="21"/>
      <c r="N152" s="21"/>
      <c r="O152" s="22"/>
      <c r="P152" s="17"/>
    </row>
    <row r="153" spans="1:16" x14ac:dyDescent="0.2">
      <c r="I153" s="21"/>
      <c r="J153" s="20"/>
      <c r="K153" s="22"/>
      <c r="L153" s="21"/>
      <c r="M153" s="21"/>
      <c r="N153" s="21"/>
      <c r="O153" s="22"/>
      <c r="P153" s="17"/>
    </row>
    <row r="154" spans="1:16" x14ac:dyDescent="0.2">
      <c r="I154" s="21"/>
      <c r="J154" s="20"/>
      <c r="K154" s="22"/>
      <c r="L154" s="21"/>
      <c r="M154" s="21"/>
      <c r="N154" s="21"/>
      <c r="O154" s="22"/>
      <c r="P154" s="17"/>
    </row>
    <row r="155" spans="1:16" x14ac:dyDescent="0.2">
      <c r="I155" s="21"/>
      <c r="J155" s="20"/>
      <c r="K155" s="22"/>
      <c r="L155" s="21"/>
      <c r="M155" s="21"/>
      <c r="N155" s="21"/>
      <c r="O155" s="22"/>
      <c r="P155" s="17"/>
    </row>
    <row r="156" spans="1:16" x14ac:dyDescent="0.2">
      <c r="I156" s="21"/>
      <c r="J156" s="20"/>
      <c r="K156" s="22"/>
      <c r="L156" s="21"/>
      <c r="M156" s="21"/>
      <c r="N156" s="21"/>
      <c r="O156" s="22"/>
      <c r="P156" s="17"/>
    </row>
    <row r="157" spans="1:16" x14ac:dyDescent="0.2">
      <c r="I157" s="21"/>
      <c r="J157" s="20"/>
      <c r="K157" s="22"/>
      <c r="L157" s="21"/>
      <c r="M157" s="21"/>
      <c r="N157" s="21"/>
      <c r="O157" s="22"/>
      <c r="P157" s="17"/>
    </row>
    <row r="158" spans="1:16" x14ac:dyDescent="0.2">
      <c r="I158" s="21"/>
      <c r="J158" s="20"/>
      <c r="K158" s="22"/>
      <c r="L158" s="21"/>
      <c r="M158" s="21"/>
      <c r="N158" s="21"/>
      <c r="O158" s="22"/>
      <c r="P158" s="17"/>
    </row>
    <row r="159" spans="1:16" x14ac:dyDescent="0.2">
      <c r="I159" s="21"/>
      <c r="J159" s="20"/>
      <c r="K159" s="22"/>
      <c r="L159" s="21"/>
      <c r="M159" s="21"/>
      <c r="N159" s="21"/>
      <c r="O159" s="22"/>
      <c r="P159" s="17"/>
    </row>
    <row r="160" spans="1:16" x14ac:dyDescent="0.2">
      <c r="I160" s="21"/>
      <c r="J160" s="20"/>
      <c r="K160" s="22"/>
      <c r="L160" s="21"/>
      <c r="M160" s="21"/>
      <c r="N160" s="21"/>
      <c r="O160" s="22"/>
      <c r="P160" s="17"/>
    </row>
    <row r="161" spans="9:16" x14ac:dyDescent="0.2">
      <c r="I161" s="21"/>
      <c r="J161" s="20"/>
      <c r="K161" s="22"/>
      <c r="L161" s="21"/>
      <c r="M161" s="21"/>
      <c r="N161" s="21"/>
      <c r="O161" s="22"/>
      <c r="P161" s="17"/>
    </row>
    <row r="162" spans="9:16" x14ac:dyDescent="0.2">
      <c r="I162" s="21"/>
      <c r="J162" s="20"/>
      <c r="K162" s="22"/>
      <c r="L162" s="21"/>
      <c r="M162" s="21"/>
      <c r="N162" s="21"/>
      <c r="O162" s="22"/>
      <c r="P162" s="17"/>
    </row>
    <row r="163" spans="9:16" x14ac:dyDescent="0.2">
      <c r="I163" s="21"/>
      <c r="J163" s="20"/>
      <c r="K163" s="22"/>
      <c r="L163" s="21"/>
      <c r="M163" s="21"/>
      <c r="N163" s="21"/>
      <c r="O163" s="22"/>
      <c r="P163" s="17"/>
    </row>
    <row r="164" spans="9:16" x14ac:dyDescent="0.2">
      <c r="I164" s="21"/>
      <c r="J164" s="20"/>
      <c r="K164" s="22"/>
      <c r="L164" s="21"/>
      <c r="M164" s="21"/>
      <c r="N164" s="21"/>
      <c r="O164" s="22"/>
      <c r="P164" s="17"/>
    </row>
    <row r="165" spans="9:16" x14ac:dyDescent="0.2">
      <c r="I165" s="21"/>
      <c r="J165" s="20"/>
      <c r="K165" s="22"/>
      <c r="L165" s="21"/>
      <c r="M165" s="21"/>
      <c r="N165" s="21"/>
      <c r="O165" s="22"/>
      <c r="P165" s="17"/>
    </row>
    <row r="166" spans="9:16" x14ac:dyDescent="0.2">
      <c r="I166" s="21"/>
      <c r="J166" s="20"/>
      <c r="K166" s="22"/>
      <c r="L166" s="21"/>
      <c r="M166" s="21"/>
      <c r="N166" s="21"/>
      <c r="O166" s="22"/>
      <c r="P166" s="17"/>
    </row>
    <row r="167" spans="9:16" x14ac:dyDescent="0.2">
      <c r="I167" s="21"/>
      <c r="J167" s="20"/>
      <c r="K167" s="22"/>
      <c r="L167" s="21"/>
      <c r="M167" s="21"/>
      <c r="N167" s="21"/>
      <c r="O167" s="22"/>
      <c r="P167" s="17"/>
    </row>
    <row r="168" spans="9:16" x14ac:dyDescent="0.2">
      <c r="I168" s="21"/>
      <c r="J168" s="20"/>
      <c r="K168" s="22"/>
      <c r="L168" s="21"/>
      <c r="M168" s="21"/>
      <c r="N168" s="21"/>
      <c r="O168" s="22"/>
      <c r="P168" s="17"/>
    </row>
    <row r="169" spans="9:16" x14ac:dyDescent="0.2">
      <c r="I169" s="21"/>
      <c r="J169" s="20"/>
      <c r="K169" s="22"/>
      <c r="L169" s="21"/>
      <c r="M169" s="21"/>
      <c r="N169" s="21"/>
      <c r="O169" s="22"/>
      <c r="P169" s="17"/>
    </row>
    <row r="170" spans="9:16" x14ac:dyDescent="0.2">
      <c r="I170" s="21"/>
      <c r="J170" s="20"/>
      <c r="K170" s="22"/>
      <c r="L170" s="21"/>
      <c r="M170" s="21"/>
      <c r="N170" s="21"/>
      <c r="O170" s="22"/>
      <c r="P170" s="17"/>
    </row>
    <row r="171" spans="9:16" x14ac:dyDescent="0.2">
      <c r="I171" s="21"/>
      <c r="J171" s="20"/>
      <c r="K171" s="22"/>
      <c r="L171" s="21"/>
      <c r="M171" s="21"/>
      <c r="N171" s="21"/>
      <c r="O171" s="22"/>
      <c r="P171" s="17"/>
    </row>
    <row r="172" spans="9:16" x14ac:dyDescent="0.2">
      <c r="I172" s="21"/>
      <c r="J172" s="20"/>
      <c r="K172" s="22"/>
      <c r="L172" s="21"/>
      <c r="M172" s="21"/>
      <c r="N172" s="21"/>
      <c r="O172" s="22"/>
      <c r="P172" s="17"/>
    </row>
    <row r="173" spans="9:16" x14ac:dyDescent="0.2">
      <c r="I173" s="21"/>
      <c r="J173" s="20"/>
      <c r="K173" s="16"/>
      <c r="L173" s="21"/>
      <c r="M173" s="21"/>
      <c r="N173" s="21"/>
      <c r="O173" s="22"/>
      <c r="P173" s="17"/>
    </row>
    <row r="174" spans="9:16" x14ac:dyDescent="0.2">
      <c r="I174" s="21"/>
      <c r="J174" s="20"/>
      <c r="K174" s="16"/>
      <c r="L174" s="16"/>
      <c r="M174" s="16"/>
      <c r="N174" s="16"/>
      <c r="O174" s="22"/>
      <c r="P174" s="17"/>
    </row>
    <row r="175" spans="9:16" x14ac:dyDescent="0.2">
      <c r="I175" s="21"/>
      <c r="J175" s="20"/>
      <c r="K175" s="16"/>
      <c r="L175" s="16"/>
      <c r="M175" s="16"/>
      <c r="N175" s="16"/>
      <c r="O175" s="16"/>
      <c r="P175" s="16"/>
    </row>
    <row r="176" spans="9:16" x14ac:dyDescent="0.2">
      <c r="I176" s="21"/>
      <c r="J176" s="20"/>
      <c r="K176" s="16"/>
      <c r="L176" s="16"/>
      <c r="M176" s="16"/>
      <c r="N176" s="16"/>
      <c r="O176" s="16"/>
      <c r="P176" s="16"/>
    </row>
    <row r="177" spans="9:16" x14ac:dyDescent="0.2">
      <c r="I177" s="21"/>
      <c r="J177" s="20"/>
      <c r="K177" s="17"/>
      <c r="L177" s="17"/>
      <c r="M177" s="17"/>
      <c r="N177" s="17"/>
      <c r="O177" s="17"/>
      <c r="P177" s="17"/>
    </row>
    <row r="178" spans="9:16" x14ac:dyDescent="0.2">
      <c r="I178" s="21"/>
      <c r="J178" s="20"/>
      <c r="K178" s="17"/>
      <c r="L178" s="17"/>
      <c r="M178" s="17"/>
      <c r="N178" s="17"/>
      <c r="O178" s="17"/>
      <c r="P178" s="17"/>
    </row>
    <row r="179" spans="9:16" x14ac:dyDescent="0.2">
      <c r="I179" s="21"/>
      <c r="J179" s="20"/>
      <c r="K179" s="17"/>
      <c r="L179" s="17"/>
      <c r="M179" s="17"/>
      <c r="N179" s="17"/>
      <c r="O179" s="17"/>
      <c r="P179" s="17"/>
    </row>
    <row r="180" spans="9:16" x14ac:dyDescent="0.2">
      <c r="I180" s="21"/>
      <c r="J180" s="20"/>
      <c r="K180" s="17"/>
      <c r="L180" s="17"/>
      <c r="M180" s="17"/>
      <c r="N180" s="17"/>
      <c r="O180" s="17"/>
      <c r="P180" s="17"/>
    </row>
    <row r="181" spans="9:16" x14ac:dyDescent="0.2">
      <c r="I181" s="21"/>
      <c r="J181" s="20"/>
      <c r="K181" s="17"/>
      <c r="L181" s="17"/>
      <c r="M181" s="17"/>
      <c r="N181" s="17"/>
      <c r="O181" s="17"/>
      <c r="P181" s="17"/>
    </row>
    <row r="182" spans="9:16" x14ac:dyDescent="0.2">
      <c r="I182" s="21"/>
      <c r="J182" s="20"/>
      <c r="K182" s="17"/>
      <c r="L182" s="17"/>
      <c r="M182" s="17"/>
      <c r="N182" s="17"/>
      <c r="O182" s="17"/>
      <c r="P182" s="17"/>
    </row>
    <row r="183" spans="9:16" x14ac:dyDescent="0.2">
      <c r="I183" s="21"/>
      <c r="J183" s="16"/>
      <c r="K183" s="17"/>
      <c r="L183" s="17"/>
      <c r="M183" s="17"/>
      <c r="N183" s="17"/>
      <c r="O183" s="17"/>
      <c r="P183" s="17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5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H13" sqref="H13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46" t="s">
        <v>110</v>
      </c>
      <c r="B1" s="246"/>
      <c r="C1" s="246"/>
      <c r="D1" s="31"/>
      <c r="E1" s="31"/>
      <c r="F1" s="27"/>
      <c r="G1" s="27"/>
      <c r="H1" s="27"/>
      <c r="I1" s="27"/>
      <c r="J1" s="27"/>
    </row>
    <row r="2" spans="1:10" ht="18" x14ac:dyDescent="0.25">
      <c r="A2" s="28"/>
      <c r="B2" s="28"/>
      <c r="C2" s="28"/>
      <c r="D2" s="28"/>
      <c r="E2" s="28"/>
      <c r="F2" s="27"/>
      <c r="G2" s="27"/>
      <c r="H2" s="27"/>
      <c r="I2" s="27"/>
      <c r="J2" s="27"/>
    </row>
    <row r="3" spans="1:10" ht="51" x14ac:dyDescent="0.2">
      <c r="A3" s="186" t="s">
        <v>336</v>
      </c>
      <c r="B3" s="177" t="s">
        <v>337</v>
      </c>
      <c r="C3" s="177" t="s">
        <v>338</v>
      </c>
      <c r="D3" s="27"/>
      <c r="E3" s="27"/>
      <c r="F3" s="27"/>
      <c r="G3" s="27"/>
      <c r="H3" s="27"/>
      <c r="I3" s="27"/>
      <c r="J3" s="27"/>
    </row>
    <row r="4" spans="1:10" x14ac:dyDescent="0.2">
      <c r="A4" s="114" t="s">
        <v>290</v>
      </c>
      <c r="B4" s="110">
        <v>16564849.15</v>
      </c>
      <c r="C4" s="111">
        <v>0.3049</v>
      </c>
      <c r="D4" s="27"/>
      <c r="E4" s="27"/>
      <c r="F4" s="27"/>
      <c r="G4" s="27"/>
      <c r="H4" s="27"/>
      <c r="I4" s="27"/>
      <c r="J4" s="27"/>
    </row>
    <row r="5" spans="1:10" x14ac:dyDescent="0.2">
      <c r="A5" s="115" t="s">
        <v>286</v>
      </c>
      <c r="B5" s="112">
        <v>11383297.27</v>
      </c>
      <c r="C5" s="113">
        <v>0.20949999999999999</v>
      </c>
      <c r="D5" s="27"/>
      <c r="E5" s="27"/>
      <c r="F5" s="27"/>
      <c r="G5" s="27"/>
      <c r="H5" s="27"/>
      <c r="I5" s="27"/>
      <c r="J5" s="27"/>
    </row>
    <row r="6" spans="1:10" x14ac:dyDescent="0.2">
      <c r="A6" s="114" t="s">
        <v>287</v>
      </c>
      <c r="B6" s="110">
        <v>4956678.63</v>
      </c>
      <c r="C6" s="111">
        <v>9.1200000000000003E-2</v>
      </c>
      <c r="D6" s="27"/>
      <c r="E6" s="27"/>
      <c r="F6" s="27"/>
      <c r="G6" s="27"/>
      <c r="H6" s="27"/>
      <c r="I6" s="27"/>
      <c r="J6" s="27"/>
    </row>
    <row r="7" spans="1:10" x14ac:dyDescent="0.2">
      <c r="A7" s="115" t="s">
        <v>468</v>
      </c>
      <c r="B7" s="112">
        <v>3648384.77</v>
      </c>
      <c r="C7" s="113">
        <v>6.7100000000000007E-2</v>
      </c>
      <c r="D7" s="27"/>
      <c r="E7" s="27"/>
      <c r="F7" s="27"/>
      <c r="G7" s="27"/>
      <c r="H7" s="27"/>
      <c r="I7" s="27"/>
      <c r="J7" s="27"/>
    </row>
    <row r="8" spans="1:10" x14ac:dyDescent="0.2">
      <c r="A8" s="114" t="s">
        <v>445</v>
      </c>
      <c r="B8" s="110">
        <v>3541916.7</v>
      </c>
      <c r="C8" s="111">
        <v>6.5199999999999994E-2</v>
      </c>
      <c r="D8" s="27"/>
      <c r="E8" s="27"/>
      <c r="F8" s="27"/>
      <c r="G8" s="27"/>
      <c r="H8" s="27"/>
      <c r="I8" s="27"/>
      <c r="J8" s="27"/>
    </row>
    <row r="9" spans="1:10" x14ac:dyDescent="0.2">
      <c r="A9" s="116" t="s">
        <v>446</v>
      </c>
      <c r="B9" s="112">
        <v>3133012.82</v>
      </c>
      <c r="C9" s="113">
        <v>5.7700000000000001E-2</v>
      </c>
      <c r="D9" s="27"/>
      <c r="E9" s="27"/>
      <c r="F9" s="27"/>
      <c r="G9" s="27"/>
      <c r="H9" s="27"/>
      <c r="I9" s="27"/>
      <c r="J9" s="27"/>
    </row>
    <row r="10" spans="1:10" x14ac:dyDescent="0.2">
      <c r="A10" s="114" t="s">
        <v>289</v>
      </c>
      <c r="B10" s="110">
        <v>2876515.33</v>
      </c>
      <c r="C10" s="111">
        <v>5.2900000000000003E-2</v>
      </c>
      <c r="D10" s="27"/>
      <c r="E10" s="27"/>
      <c r="F10" s="27"/>
      <c r="G10" s="27"/>
      <c r="H10" s="27"/>
      <c r="I10" s="27"/>
      <c r="J10" s="27"/>
    </row>
    <row r="11" spans="1:10" x14ac:dyDescent="0.2">
      <c r="A11" s="116" t="s">
        <v>288</v>
      </c>
      <c r="B11" s="112">
        <v>2551526.9900000002</v>
      </c>
      <c r="C11" s="113">
        <v>4.7E-2</v>
      </c>
      <c r="D11" s="27"/>
      <c r="E11" s="27"/>
      <c r="F11" s="27"/>
      <c r="G11" s="27"/>
      <c r="H11" s="27"/>
      <c r="I11" s="27"/>
      <c r="J11" s="27"/>
    </row>
    <row r="12" spans="1:10" x14ac:dyDescent="0.2">
      <c r="A12" s="114" t="s">
        <v>512</v>
      </c>
      <c r="B12" s="110">
        <v>1873568.84</v>
      </c>
      <c r="C12" s="111">
        <v>3.4500000000000003E-2</v>
      </c>
      <c r="D12" s="27"/>
      <c r="E12" s="29"/>
      <c r="F12" s="29"/>
      <c r="G12" s="29"/>
      <c r="H12" s="29"/>
      <c r="I12" s="29"/>
      <c r="J12" s="29"/>
    </row>
    <row r="13" spans="1:10" x14ac:dyDescent="0.2">
      <c r="A13" s="115" t="s">
        <v>303</v>
      </c>
      <c r="B13" s="112">
        <v>1483376.51</v>
      </c>
      <c r="C13" s="113">
        <v>2.7300000000000001E-2</v>
      </c>
      <c r="D13" s="27"/>
      <c r="E13" s="29"/>
      <c r="F13" s="29"/>
      <c r="G13" s="29"/>
      <c r="H13" s="29"/>
      <c r="I13" s="29"/>
      <c r="J13" s="29"/>
    </row>
    <row r="14" spans="1:10" ht="25.5" x14ac:dyDescent="0.2">
      <c r="A14" s="117" t="s">
        <v>490</v>
      </c>
      <c r="B14" s="110">
        <v>2322845.9700000002</v>
      </c>
      <c r="C14" s="111">
        <v>4.2700000000000002E-2</v>
      </c>
      <c r="D14" s="27"/>
      <c r="E14" s="29"/>
      <c r="F14" s="29"/>
      <c r="G14" s="29"/>
      <c r="H14" s="29"/>
      <c r="I14" s="29"/>
      <c r="J14" s="29"/>
    </row>
    <row r="15" spans="1:10" ht="25.5" x14ac:dyDescent="0.2">
      <c r="A15" s="186" t="s">
        <v>335</v>
      </c>
      <c r="B15" s="179">
        <f>SUM(B4:B14)</f>
        <v>54335972.980000004</v>
      </c>
      <c r="C15" s="190">
        <v>1</v>
      </c>
      <c r="D15" s="27"/>
      <c r="E15" s="29"/>
      <c r="F15" s="29"/>
      <c r="G15" s="29"/>
      <c r="H15" s="29"/>
      <c r="I15" s="29"/>
      <c r="J15" s="29"/>
    </row>
    <row r="16" spans="1:10" x14ac:dyDescent="0.2">
      <c r="A16" s="27"/>
      <c r="B16" s="249">
        <f>B15/2-'1. stran,1 page'!E17</f>
        <v>0</v>
      </c>
      <c r="C16" s="27"/>
      <c r="D16" s="27"/>
      <c r="E16" s="29"/>
      <c r="F16" s="29"/>
      <c r="G16" s="29"/>
      <c r="H16" s="29"/>
      <c r="I16" s="29"/>
      <c r="J16" s="29"/>
    </row>
    <row r="17" spans="2:10" x14ac:dyDescent="0.2">
      <c r="B17" s="90"/>
      <c r="E17" s="32"/>
      <c r="F17" s="29"/>
      <c r="G17" s="29"/>
      <c r="H17" s="30"/>
      <c r="I17" s="29"/>
      <c r="J17" s="29"/>
    </row>
    <row r="18" spans="2:10" x14ac:dyDescent="0.2">
      <c r="B18" s="90"/>
      <c r="E18" s="29"/>
      <c r="F18" s="32"/>
      <c r="G18" s="29"/>
      <c r="H18" s="29"/>
      <c r="I18" s="29"/>
      <c r="J18" s="29"/>
    </row>
    <row r="19" spans="2:10" x14ac:dyDescent="0.2">
      <c r="E19" s="29"/>
      <c r="F19" s="29"/>
      <c r="G19" s="29"/>
      <c r="H19" s="29"/>
      <c r="I19" s="29"/>
      <c r="J19" s="29"/>
    </row>
    <row r="20" spans="2:10" x14ac:dyDescent="0.2">
      <c r="E20" s="29"/>
      <c r="F20" s="29"/>
      <c r="G20" s="29"/>
      <c r="H20" s="29"/>
      <c r="I20" s="29"/>
      <c r="J20" s="29"/>
    </row>
    <row r="21" spans="2:10" x14ac:dyDescent="0.2">
      <c r="E21" s="29"/>
      <c r="F21" s="29"/>
      <c r="G21" s="29"/>
      <c r="H21" s="29"/>
      <c r="I21" s="29"/>
      <c r="J21" s="29"/>
    </row>
    <row r="22" spans="2:10" x14ac:dyDescent="0.2">
      <c r="E22" s="29"/>
      <c r="F22" s="29"/>
      <c r="G22" s="29"/>
      <c r="H22" s="29"/>
      <c r="I22" s="29"/>
      <c r="J22" s="29"/>
    </row>
    <row r="23" spans="2:10" x14ac:dyDescent="0.2">
      <c r="E23" s="29"/>
      <c r="F23" s="29"/>
      <c r="G23" s="29"/>
      <c r="H23" s="29"/>
      <c r="I23" s="29"/>
      <c r="J23" s="2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2"/>
  <sheetViews>
    <sheetView tabSelected="1" view="pageBreakPreview" topLeftCell="A7" zoomScale="90" zoomScaleNormal="90" zoomScaleSheetLayoutView="90" workbookViewId="0">
      <selection activeCell="J16" sqref="J16"/>
    </sheetView>
  </sheetViews>
  <sheetFormatPr defaultRowHeight="12.75" x14ac:dyDescent="0.2"/>
  <cols>
    <col min="1" max="1" width="39.28515625" style="123" customWidth="1"/>
    <col min="2" max="2" width="15" style="123" customWidth="1"/>
    <col min="3" max="3" width="25.140625" style="123" bestFit="1" customWidth="1"/>
    <col min="4" max="4" width="22.28515625" style="123" bestFit="1" customWidth="1"/>
    <col min="5" max="5" width="16" style="119" customWidth="1"/>
  </cols>
  <sheetData>
    <row r="1" spans="1:7" ht="35.25" customHeight="1" x14ac:dyDescent="0.25">
      <c r="A1" s="247" t="s">
        <v>491</v>
      </c>
      <c r="B1" s="248"/>
      <c r="C1" s="248"/>
      <c r="D1" s="248"/>
      <c r="E1" s="248"/>
      <c r="F1" s="45"/>
      <c r="G1" s="35"/>
    </row>
    <row r="2" spans="1:7" x14ac:dyDescent="0.2">
      <c r="A2" s="121"/>
      <c r="B2" s="122"/>
      <c r="C2" s="122"/>
      <c r="D2" s="122"/>
      <c r="E2" s="118"/>
      <c r="F2" s="37"/>
      <c r="G2" s="35"/>
    </row>
    <row r="3" spans="1:7" ht="24.75" customHeight="1" x14ac:dyDescent="0.2">
      <c r="A3" s="242" t="s">
        <v>79</v>
      </c>
      <c r="B3" s="242"/>
      <c r="C3" s="242"/>
      <c r="D3" s="242"/>
      <c r="E3" s="242"/>
      <c r="F3" s="35"/>
      <c r="G3" s="38"/>
    </row>
    <row r="4" spans="1:7" ht="51" x14ac:dyDescent="0.2">
      <c r="A4" s="191" t="s">
        <v>339</v>
      </c>
      <c r="B4" s="189" t="s">
        <v>340</v>
      </c>
      <c r="C4" s="189" t="s">
        <v>304</v>
      </c>
      <c r="D4" s="189" t="s">
        <v>341</v>
      </c>
      <c r="E4" s="192" t="s">
        <v>342</v>
      </c>
      <c r="F4" s="35"/>
      <c r="G4" s="44"/>
    </row>
    <row r="5" spans="1:7" x14ac:dyDescent="0.2">
      <c r="A5" s="137" t="s">
        <v>413</v>
      </c>
      <c r="B5" s="138" t="s">
        <v>414</v>
      </c>
      <c r="C5" s="144" t="s">
        <v>447</v>
      </c>
      <c r="D5" s="75" t="s">
        <v>448</v>
      </c>
      <c r="E5" s="139">
        <v>42760</v>
      </c>
      <c r="F5" s="35"/>
      <c r="G5" s="44"/>
    </row>
    <row r="6" spans="1:7" s="49" customFormat="1" ht="25.5" x14ac:dyDescent="0.2">
      <c r="A6" s="168" t="s">
        <v>458</v>
      </c>
      <c r="B6" s="147" t="s">
        <v>459</v>
      </c>
      <c r="C6" s="140" t="s">
        <v>461</v>
      </c>
      <c r="D6" s="74" t="s">
        <v>448</v>
      </c>
      <c r="E6" s="169">
        <v>42767</v>
      </c>
      <c r="F6" s="35"/>
      <c r="G6" s="44"/>
    </row>
    <row r="7" spans="1:7" x14ac:dyDescent="0.2">
      <c r="A7" s="142"/>
      <c r="B7" s="142"/>
      <c r="C7" s="142"/>
      <c r="D7" s="142"/>
      <c r="E7" s="143"/>
      <c r="F7" s="35"/>
      <c r="G7" s="33"/>
    </row>
    <row r="8" spans="1:7" ht="28.5" customHeight="1" x14ac:dyDescent="0.2">
      <c r="A8" s="242" t="s">
        <v>80</v>
      </c>
      <c r="B8" s="242"/>
      <c r="C8" s="242"/>
      <c r="D8" s="242"/>
      <c r="E8" s="242"/>
      <c r="F8" s="35"/>
      <c r="G8" s="35"/>
    </row>
    <row r="9" spans="1:7" ht="51" x14ac:dyDescent="0.2">
      <c r="A9" s="191" t="s">
        <v>339</v>
      </c>
      <c r="B9" s="189" t="s">
        <v>340</v>
      </c>
      <c r="C9" s="189" t="s">
        <v>304</v>
      </c>
      <c r="D9" s="189" t="s">
        <v>341</v>
      </c>
      <c r="E9" s="192" t="s">
        <v>343</v>
      </c>
      <c r="F9" s="34"/>
      <c r="G9" s="36"/>
    </row>
    <row r="10" spans="1:7" x14ac:dyDescent="0.2">
      <c r="A10" s="137" t="s">
        <v>266</v>
      </c>
      <c r="B10" s="138" t="s">
        <v>267</v>
      </c>
      <c r="C10" s="144" t="s">
        <v>447</v>
      </c>
      <c r="D10" s="75" t="s">
        <v>448</v>
      </c>
      <c r="E10" s="139">
        <v>42811</v>
      </c>
      <c r="F10" s="34"/>
      <c r="G10" s="36"/>
    </row>
    <row r="11" spans="1:7" s="49" customFormat="1" x14ac:dyDescent="0.2">
      <c r="A11" s="168" t="s">
        <v>222</v>
      </c>
      <c r="B11" s="147" t="s">
        <v>223</v>
      </c>
      <c r="C11" s="140" t="s">
        <v>447</v>
      </c>
      <c r="D11" s="74" t="s">
        <v>448</v>
      </c>
      <c r="E11" s="169">
        <v>42836</v>
      </c>
      <c r="F11" s="34"/>
      <c r="G11" s="36"/>
    </row>
    <row r="12" spans="1:7" ht="25.5" x14ac:dyDescent="0.2">
      <c r="A12" s="137" t="s">
        <v>161</v>
      </c>
      <c r="B12" s="138" t="s">
        <v>162</v>
      </c>
      <c r="C12" s="144" t="s">
        <v>469</v>
      </c>
      <c r="D12" s="75" t="s">
        <v>470</v>
      </c>
      <c r="E12" s="139">
        <v>42830</v>
      </c>
      <c r="F12" s="34"/>
    </row>
    <row r="13" spans="1:7" s="49" customFormat="1" ht="25.5" x14ac:dyDescent="0.2">
      <c r="A13" s="168" t="s">
        <v>389</v>
      </c>
      <c r="B13" s="147" t="s">
        <v>434</v>
      </c>
      <c r="C13" s="140" t="s">
        <v>461</v>
      </c>
      <c r="D13" s="74" t="s">
        <v>448</v>
      </c>
      <c r="E13" s="169">
        <v>42884</v>
      </c>
      <c r="F13" s="34"/>
    </row>
    <row r="14" spans="1:7" x14ac:dyDescent="0.2">
      <c r="A14" s="103"/>
      <c r="B14" s="148"/>
      <c r="C14" s="148"/>
      <c r="D14" s="148"/>
      <c r="E14" s="145"/>
      <c r="F14" s="39"/>
    </row>
    <row r="15" spans="1:7" ht="29.25" customHeight="1" x14ac:dyDescent="0.2">
      <c r="A15" s="242" t="s">
        <v>81</v>
      </c>
      <c r="B15" s="242"/>
      <c r="C15" s="242"/>
      <c r="D15" s="242"/>
      <c r="E15" s="242"/>
      <c r="F15" s="39"/>
    </row>
    <row r="16" spans="1:7" ht="51" x14ac:dyDescent="0.2">
      <c r="A16" s="191" t="s">
        <v>339</v>
      </c>
      <c r="B16" s="189" t="s">
        <v>340</v>
      </c>
      <c r="C16" s="189" t="s">
        <v>304</v>
      </c>
      <c r="D16" s="189" t="s">
        <v>341</v>
      </c>
      <c r="E16" s="192" t="s">
        <v>344</v>
      </c>
      <c r="F16" s="34"/>
    </row>
    <row r="17" spans="1:6" x14ac:dyDescent="0.2">
      <c r="A17" s="100" t="s">
        <v>365</v>
      </c>
      <c r="B17" s="138" t="s">
        <v>366</v>
      </c>
      <c r="C17" s="144" t="s">
        <v>447</v>
      </c>
      <c r="D17" s="75" t="s">
        <v>448</v>
      </c>
      <c r="E17" s="139">
        <v>42760</v>
      </c>
      <c r="F17" s="34"/>
    </row>
    <row r="18" spans="1:6" s="49" customFormat="1" x14ac:dyDescent="0.2">
      <c r="A18" s="102" t="s">
        <v>410</v>
      </c>
      <c r="B18" s="147" t="s">
        <v>411</v>
      </c>
      <c r="C18" s="140" t="s">
        <v>447</v>
      </c>
      <c r="D18" s="74" t="s">
        <v>448</v>
      </c>
      <c r="E18" s="169">
        <v>42803</v>
      </c>
      <c r="F18" s="34"/>
    </row>
    <row r="19" spans="1:6" s="49" customFormat="1" x14ac:dyDescent="0.2">
      <c r="A19" s="100" t="s">
        <v>413</v>
      </c>
      <c r="B19" s="138" t="s">
        <v>414</v>
      </c>
      <c r="C19" s="144" t="s">
        <v>447</v>
      </c>
      <c r="D19" s="75" t="s">
        <v>448</v>
      </c>
      <c r="E19" s="139">
        <v>42803</v>
      </c>
      <c r="F19" s="34"/>
    </row>
    <row r="20" spans="1:6" s="49" customFormat="1" x14ac:dyDescent="0.2">
      <c r="A20" s="102" t="s">
        <v>413</v>
      </c>
      <c r="B20" s="147" t="s">
        <v>414</v>
      </c>
      <c r="C20" s="140" t="s">
        <v>447</v>
      </c>
      <c r="D20" s="74" t="s">
        <v>448</v>
      </c>
      <c r="E20" s="169">
        <v>42879</v>
      </c>
      <c r="F20" s="34"/>
    </row>
    <row r="21" spans="1:6" s="49" customFormat="1" x14ac:dyDescent="0.2">
      <c r="A21" s="100" t="s">
        <v>410</v>
      </c>
      <c r="B21" s="138" t="s">
        <v>411</v>
      </c>
      <c r="C21" s="144" t="s">
        <v>447</v>
      </c>
      <c r="D21" s="75" t="s">
        <v>448</v>
      </c>
      <c r="E21" s="139">
        <v>42879</v>
      </c>
      <c r="F21" s="34"/>
    </row>
    <row r="22" spans="1:6" s="46" customFormat="1" x14ac:dyDescent="0.2">
      <c r="A22" s="103"/>
      <c r="B22" s="148"/>
      <c r="C22" s="148"/>
      <c r="D22" s="148"/>
      <c r="E22" s="149"/>
    </row>
    <row r="23" spans="1:6" ht="27" customHeight="1" x14ac:dyDescent="0.2">
      <c r="A23" s="242" t="s">
        <v>82</v>
      </c>
      <c r="B23" s="242"/>
      <c r="C23" s="242"/>
      <c r="D23" s="242"/>
      <c r="E23" s="242"/>
      <c r="F23" s="39"/>
    </row>
    <row r="24" spans="1:6" ht="51" x14ac:dyDescent="0.2">
      <c r="A24" s="191" t="s">
        <v>339</v>
      </c>
      <c r="B24" s="189" t="s">
        <v>340</v>
      </c>
      <c r="C24" s="189" t="s">
        <v>304</v>
      </c>
      <c r="D24" s="189" t="s">
        <v>341</v>
      </c>
      <c r="E24" s="192" t="s">
        <v>345</v>
      </c>
      <c r="F24" s="34"/>
    </row>
    <row r="25" spans="1:6" ht="25.5" x14ac:dyDescent="0.2">
      <c r="A25" s="100" t="s">
        <v>209</v>
      </c>
      <c r="B25" s="138" t="s">
        <v>210</v>
      </c>
      <c r="C25" s="144" t="s">
        <v>469</v>
      </c>
      <c r="D25" s="75" t="s">
        <v>470</v>
      </c>
      <c r="E25" s="139">
        <v>42797</v>
      </c>
      <c r="F25" s="34"/>
    </row>
    <row r="26" spans="1:6" ht="25.5" x14ac:dyDescent="0.2">
      <c r="A26" s="102" t="s">
        <v>161</v>
      </c>
      <c r="B26" s="147" t="s">
        <v>162</v>
      </c>
      <c r="C26" s="140" t="s">
        <v>469</v>
      </c>
      <c r="D26" s="140" t="s">
        <v>470</v>
      </c>
      <c r="E26" s="141">
        <v>42810</v>
      </c>
      <c r="F26" s="34"/>
    </row>
    <row r="27" spans="1:6" x14ac:dyDescent="0.2">
      <c r="A27" s="103"/>
      <c r="B27" s="148"/>
      <c r="C27" s="148"/>
      <c r="D27" s="148"/>
      <c r="E27" s="149"/>
      <c r="F27" s="33"/>
    </row>
    <row r="28" spans="1:6" ht="25.5" x14ac:dyDescent="0.2">
      <c r="A28" s="125" t="s">
        <v>83</v>
      </c>
      <c r="B28" s="122"/>
      <c r="C28" s="122"/>
      <c r="D28" s="122"/>
      <c r="E28" s="118"/>
      <c r="F28" s="37"/>
    </row>
    <row r="29" spans="1:6" ht="51" x14ac:dyDescent="0.2">
      <c r="A29" s="191" t="s">
        <v>339</v>
      </c>
      <c r="B29" s="189" t="s">
        <v>340</v>
      </c>
      <c r="C29" s="189" t="s">
        <v>304</v>
      </c>
      <c r="D29" s="189" t="s">
        <v>341</v>
      </c>
      <c r="E29" s="192" t="s">
        <v>346</v>
      </c>
      <c r="F29" s="33"/>
    </row>
    <row r="30" spans="1:6" x14ac:dyDescent="0.2">
      <c r="A30" s="100"/>
      <c r="B30" s="144"/>
      <c r="C30" s="144"/>
      <c r="D30" s="144"/>
      <c r="E30" s="146"/>
      <c r="F30" s="33"/>
    </row>
    <row r="31" spans="1:6" s="49" customFormat="1" x14ac:dyDescent="0.2">
      <c r="A31" s="102"/>
      <c r="B31" s="147"/>
      <c r="C31" s="140"/>
      <c r="D31" s="140"/>
      <c r="E31" s="141"/>
    </row>
    <row r="32" spans="1:6" x14ac:dyDescent="0.2">
      <c r="A32" s="93"/>
      <c r="B32" s="124"/>
      <c r="C32" s="124"/>
      <c r="D32" s="124"/>
      <c r="E32" s="41"/>
      <c r="F32" s="33"/>
    </row>
    <row r="33" spans="1:6" x14ac:dyDescent="0.2">
      <c r="A33" s="126"/>
      <c r="B33" s="127"/>
      <c r="C33" s="127"/>
      <c r="D33" s="127"/>
      <c r="E33" s="120"/>
      <c r="F33" s="42"/>
    </row>
    <row r="34" spans="1:6" x14ac:dyDescent="0.2">
      <c r="A34" s="126"/>
      <c r="B34" s="127"/>
      <c r="C34" s="127"/>
      <c r="D34" s="128"/>
      <c r="E34" s="120"/>
      <c r="F34" s="42"/>
    </row>
    <row r="35" spans="1:6" x14ac:dyDescent="0.2">
      <c r="A35" s="129"/>
      <c r="B35" s="130"/>
      <c r="C35" s="130"/>
      <c r="D35" s="130"/>
      <c r="E35" s="120"/>
      <c r="F35" s="42"/>
    </row>
    <row r="36" spans="1:6" x14ac:dyDescent="0.2">
      <c r="A36" s="129"/>
      <c r="B36" s="130"/>
      <c r="C36" s="130"/>
      <c r="D36" s="130"/>
      <c r="E36" s="120"/>
      <c r="F36" s="42"/>
    </row>
    <row r="37" spans="1:6" x14ac:dyDescent="0.2">
      <c r="A37" s="129"/>
      <c r="B37" s="130"/>
      <c r="C37" s="130"/>
      <c r="D37" s="130"/>
      <c r="E37" s="120"/>
      <c r="F37" s="42"/>
    </row>
    <row r="38" spans="1:6" x14ac:dyDescent="0.2">
      <c r="A38" s="129"/>
      <c r="B38" s="130"/>
      <c r="C38" s="130"/>
      <c r="D38" s="130"/>
      <c r="E38" s="120"/>
      <c r="F38" s="42"/>
    </row>
    <row r="39" spans="1:6" x14ac:dyDescent="0.2">
      <c r="A39" s="131"/>
      <c r="B39" s="132"/>
      <c r="C39" s="132"/>
      <c r="D39" s="132"/>
      <c r="E39" s="120"/>
      <c r="F39" s="42"/>
    </row>
    <row r="40" spans="1:6" x14ac:dyDescent="0.2">
      <c r="A40" s="126"/>
      <c r="B40" s="127"/>
      <c r="C40" s="127"/>
      <c r="D40" s="127"/>
      <c r="E40" s="120"/>
      <c r="F40" s="42"/>
    </row>
    <row r="41" spans="1:6" ht="15" x14ac:dyDescent="0.3">
      <c r="A41" s="133"/>
      <c r="B41" s="134"/>
      <c r="C41" s="134"/>
      <c r="D41" s="134"/>
      <c r="E41" s="120"/>
      <c r="F41" s="42"/>
    </row>
    <row r="42" spans="1:6" x14ac:dyDescent="0.2">
      <c r="A42" s="126"/>
      <c r="B42" s="127"/>
      <c r="C42" s="127"/>
      <c r="D42" s="127"/>
      <c r="E42" s="120"/>
      <c r="F42" s="42"/>
    </row>
    <row r="43" spans="1:6" x14ac:dyDescent="0.2">
      <c r="A43" s="126"/>
      <c r="B43" s="128"/>
      <c r="C43" s="128"/>
      <c r="D43" s="128"/>
      <c r="E43" s="120"/>
      <c r="F43" s="43"/>
    </row>
    <row r="44" spans="1:6" x14ac:dyDescent="0.2">
      <c r="A44" s="93"/>
      <c r="B44" s="135"/>
      <c r="C44" s="135"/>
      <c r="D44" s="136"/>
      <c r="E44" s="40"/>
      <c r="F44" s="40"/>
    </row>
    <row r="45" spans="1:6" x14ac:dyDescent="0.2">
      <c r="A45" s="93"/>
      <c r="B45" s="135"/>
      <c r="C45" s="135"/>
      <c r="D45" s="136"/>
      <c r="E45" s="40"/>
      <c r="F45" s="40"/>
    </row>
    <row r="46" spans="1:6" x14ac:dyDescent="0.2">
      <c r="A46" s="126"/>
      <c r="B46" s="127"/>
      <c r="C46" s="127"/>
      <c r="D46" s="127"/>
      <c r="E46" s="120"/>
      <c r="F46" s="42"/>
    </row>
    <row r="47" spans="1:6" x14ac:dyDescent="0.2">
      <c r="A47" s="126"/>
      <c r="B47" s="127"/>
      <c r="C47" s="127"/>
      <c r="D47" s="127"/>
      <c r="E47" s="120"/>
      <c r="F47" s="42"/>
    </row>
    <row r="48" spans="1:6" x14ac:dyDescent="0.2">
      <c r="A48" s="126"/>
      <c r="B48" s="127"/>
      <c r="C48" s="127"/>
      <c r="D48" s="127"/>
      <c r="E48" s="120"/>
      <c r="F48" s="42"/>
    </row>
    <row r="49" spans="1:6" x14ac:dyDescent="0.2">
      <c r="A49" s="126"/>
      <c r="B49" s="127"/>
      <c r="C49" s="127"/>
      <c r="D49" s="127"/>
      <c r="E49" s="120"/>
      <c r="F49" s="42"/>
    </row>
    <row r="50" spans="1:6" x14ac:dyDescent="0.2">
      <c r="A50" s="126"/>
      <c r="B50" s="127"/>
      <c r="C50" s="127"/>
      <c r="D50" s="127"/>
      <c r="E50" s="120"/>
      <c r="F50" s="42"/>
    </row>
    <row r="51" spans="1:6" x14ac:dyDescent="0.2">
      <c r="A51" s="126"/>
      <c r="B51" s="127"/>
      <c r="C51" s="127"/>
      <c r="D51" s="127"/>
      <c r="E51" s="120"/>
      <c r="F51" s="42"/>
    </row>
    <row r="52" spans="1:6" x14ac:dyDescent="0.2">
      <c r="A52" s="126"/>
      <c r="B52" s="127"/>
      <c r="C52" s="127"/>
      <c r="D52" s="127"/>
      <c r="E52" s="120"/>
      <c r="F52" s="42"/>
    </row>
  </sheetData>
  <sortState ref="A17:E26">
    <sortCondition ref="E17:E26"/>
  </sortState>
  <mergeCells count="5">
    <mergeCell ref="A8:E8"/>
    <mergeCell ref="A1:E1"/>
    <mergeCell ref="A3:E3"/>
    <mergeCell ref="A15:E15"/>
    <mergeCell ref="A23:E2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7"/>
  <sheetViews>
    <sheetView showGridLines="0" zoomScale="87" zoomScaleNormal="87" zoomScaleSheetLayoutView="80" workbookViewId="0">
      <selection activeCell="A50" sqref="A50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style="207" customWidth="1"/>
    <col min="8" max="8" width="18.7109375" style="204" customWidth="1"/>
    <col min="9" max="9" width="15.7109375" style="204" customWidth="1"/>
    <col min="10" max="11" width="14.85546875" style="204" bestFit="1" customWidth="1"/>
    <col min="12" max="12" width="17.42578125" style="204" bestFit="1" customWidth="1"/>
    <col min="13" max="13" width="17.42578125" style="207" bestFit="1" customWidth="1"/>
  </cols>
  <sheetData>
    <row r="1" spans="1:13" s="6" customFormat="1" ht="41.25" customHeight="1" x14ac:dyDescent="0.3">
      <c r="A1" s="245" t="s">
        <v>72</v>
      </c>
      <c r="B1" s="245"/>
      <c r="C1" s="245"/>
      <c r="D1" s="245"/>
      <c r="E1" s="245"/>
      <c r="F1" s="245"/>
      <c r="G1" s="229"/>
      <c r="H1" s="230"/>
      <c r="I1" s="230"/>
      <c r="J1" s="231"/>
      <c r="K1" s="231"/>
      <c r="L1" s="231"/>
      <c r="M1" s="206"/>
    </row>
    <row r="4" spans="1:13" ht="24.75" customHeight="1" x14ac:dyDescent="0.2">
      <c r="A4" s="242" t="s">
        <v>73</v>
      </c>
      <c r="B4" s="242"/>
      <c r="C4" s="242"/>
      <c r="D4" s="242"/>
      <c r="E4" s="242"/>
      <c r="F4" s="242"/>
      <c r="G4" s="217"/>
      <c r="H4" s="232"/>
      <c r="I4" s="232"/>
    </row>
    <row r="5" spans="1:13" ht="89.25" x14ac:dyDescent="0.2">
      <c r="A5" s="176" t="s">
        <v>391</v>
      </c>
      <c r="B5" s="177" t="s">
        <v>313</v>
      </c>
      <c r="C5" s="177" t="s">
        <v>314</v>
      </c>
      <c r="D5" s="177" t="s">
        <v>315</v>
      </c>
      <c r="E5" s="177" t="s">
        <v>316</v>
      </c>
      <c r="F5" s="177" t="s">
        <v>328</v>
      </c>
    </row>
    <row r="6" spans="1:13" ht="38.25" x14ac:dyDescent="0.2">
      <c r="A6" s="51" t="s">
        <v>392</v>
      </c>
      <c r="B6" s="61">
        <v>4688413704.1099997</v>
      </c>
      <c r="C6" s="61">
        <v>119146889.56</v>
      </c>
      <c r="D6" s="61">
        <v>322069646.06999999</v>
      </c>
      <c r="E6" s="61">
        <v>22403933100.540001</v>
      </c>
      <c r="F6" s="61">
        <v>27533563340.279999</v>
      </c>
    </row>
    <row r="7" spans="1:13" ht="38.25" x14ac:dyDescent="0.2">
      <c r="A7" s="53" t="s">
        <v>393</v>
      </c>
      <c r="B7" s="62">
        <v>4916545453.3999996</v>
      </c>
      <c r="C7" s="62">
        <v>122105407.25</v>
      </c>
      <c r="D7" s="62">
        <v>344611749.20999998</v>
      </c>
      <c r="E7" s="62">
        <v>22402853643.619999</v>
      </c>
      <c r="F7" s="62">
        <v>27786116253.48</v>
      </c>
    </row>
    <row r="8" spans="1:13" ht="38.25" x14ac:dyDescent="0.2">
      <c r="A8" s="51" t="s">
        <v>394</v>
      </c>
      <c r="B8" s="61">
        <v>4828693489.8599997</v>
      </c>
      <c r="C8" s="61">
        <v>118054736.03</v>
      </c>
      <c r="D8" s="61">
        <v>334100044.06</v>
      </c>
      <c r="E8" s="61">
        <v>23110905392.209999</v>
      </c>
      <c r="F8" s="61">
        <v>28391753662.150002</v>
      </c>
    </row>
    <row r="9" spans="1:13" ht="38.25" x14ac:dyDescent="0.2">
      <c r="A9" s="53" t="s">
        <v>395</v>
      </c>
      <c r="B9" s="62">
        <v>4867529901.8500004</v>
      </c>
      <c r="C9" s="62">
        <v>117955379.59999999</v>
      </c>
      <c r="D9" s="62">
        <v>318780804.29000002</v>
      </c>
      <c r="E9" s="62">
        <v>22909141793.689999</v>
      </c>
      <c r="F9" s="62">
        <v>28213407879.43</v>
      </c>
    </row>
    <row r="10" spans="1:13" ht="38.25" x14ac:dyDescent="0.2">
      <c r="A10" s="51" t="s">
        <v>396</v>
      </c>
      <c r="B10" s="61">
        <v>4786994397.1300001</v>
      </c>
      <c r="C10" s="61">
        <v>113695338.86</v>
      </c>
      <c r="D10" s="61">
        <v>341504314.54000002</v>
      </c>
      <c r="E10" s="61">
        <v>24927599870.610001</v>
      </c>
      <c r="F10" s="61">
        <v>30169793921.139999</v>
      </c>
    </row>
    <row r="11" spans="1:13" ht="38.25" x14ac:dyDescent="0.2">
      <c r="A11" s="53" t="s">
        <v>397</v>
      </c>
      <c r="B11" s="62"/>
      <c r="C11" s="62"/>
      <c r="D11" s="62"/>
      <c r="E11" s="62"/>
      <c r="F11" s="62"/>
    </row>
    <row r="12" spans="1:13" ht="38.25" x14ac:dyDescent="0.2">
      <c r="A12" s="51" t="s">
        <v>398</v>
      </c>
      <c r="B12" s="61"/>
      <c r="C12" s="61"/>
      <c r="D12" s="61"/>
      <c r="E12" s="61"/>
      <c r="F12" s="61"/>
    </row>
    <row r="13" spans="1:13" ht="38.25" x14ac:dyDescent="0.2">
      <c r="A13" s="53" t="s">
        <v>399</v>
      </c>
      <c r="B13" s="62"/>
      <c r="C13" s="62"/>
      <c r="D13" s="62"/>
      <c r="E13" s="62"/>
      <c r="F13" s="62"/>
    </row>
    <row r="14" spans="1:13" ht="38.25" x14ac:dyDescent="0.2">
      <c r="A14" s="51" t="s">
        <v>400</v>
      </c>
      <c r="B14" s="61"/>
      <c r="C14" s="61"/>
      <c r="D14" s="61"/>
      <c r="E14" s="61"/>
      <c r="F14" s="61"/>
    </row>
    <row r="15" spans="1:13" ht="38.25" x14ac:dyDescent="0.2">
      <c r="A15" s="53" t="s">
        <v>401</v>
      </c>
      <c r="B15" s="62"/>
      <c r="C15" s="62"/>
      <c r="D15" s="62"/>
      <c r="E15" s="62"/>
      <c r="F15" s="62"/>
    </row>
    <row r="16" spans="1:13" ht="38.25" x14ac:dyDescent="0.2">
      <c r="A16" s="51" t="s">
        <v>402</v>
      </c>
      <c r="B16" s="61"/>
      <c r="C16" s="61"/>
      <c r="D16" s="61"/>
      <c r="E16" s="61"/>
      <c r="F16" s="61"/>
    </row>
    <row r="17" spans="1:12" ht="38.25" x14ac:dyDescent="0.2">
      <c r="A17" s="53" t="s">
        <v>403</v>
      </c>
      <c r="B17" s="62"/>
      <c r="C17" s="62"/>
      <c r="D17" s="62"/>
      <c r="E17" s="62"/>
      <c r="F17" s="62"/>
      <c r="G17" s="233"/>
    </row>
    <row r="19" spans="1:12" ht="28.5" customHeight="1" x14ac:dyDescent="0.2">
      <c r="A19" s="242" t="s">
        <v>499</v>
      </c>
      <c r="B19" s="242"/>
      <c r="C19" s="242"/>
      <c r="D19" s="242"/>
      <c r="E19" s="242"/>
      <c r="F19" s="242"/>
      <c r="G19" s="217"/>
      <c r="H19" s="232"/>
      <c r="I19" s="232"/>
    </row>
    <row r="20" spans="1:12" ht="76.5" x14ac:dyDescent="0.2">
      <c r="A20" s="176" t="s">
        <v>320</v>
      </c>
      <c r="B20" s="177" t="s">
        <v>329</v>
      </c>
      <c r="C20" s="177" t="s">
        <v>330</v>
      </c>
      <c r="D20" s="177" t="s">
        <v>331</v>
      </c>
      <c r="E20" s="177" t="s">
        <v>332</v>
      </c>
      <c r="F20" s="177" t="s">
        <v>333</v>
      </c>
    </row>
    <row r="21" spans="1:12" ht="38.25" x14ac:dyDescent="0.2">
      <c r="A21" s="78" t="s">
        <v>7</v>
      </c>
      <c r="B21" s="72" t="s">
        <v>292</v>
      </c>
      <c r="C21" s="79">
        <v>32793448</v>
      </c>
      <c r="D21" s="174">
        <v>54</v>
      </c>
      <c r="E21" s="80">
        <v>1770846192</v>
      </c>
      <c r="F21" s="81">
        <v>0.33779999999999999</v>
      </c>
    </row>
    <row r="22" spans="1:12" ht="38.25" x14ac:dyDescent="0.2">
      <c r="A22" s="82" t="s">
        <v>39</v>
      </c>
      <c r="B22" s="74" t="s">
        <v>292</v>
      </c>
      <c r="C22" s="83">
        <v>2086301</v>
      </c>
      <c r="D22" s="175">
        <v>364.9</v>
      </c>
      <c r="E22" s="84">
        <v>761291234.89999998</v>
      </c>
      <c r="F22" s="85">
        <v>0.1452</v>
      </c>
    </row>
    <row r="23" spans="1:12" ht="38.25" x14ac:dyDescent="0.2">
      <c r="A23" s="78" t="s">
        <v>111</v>
      </c>
      <c r="B23" s="72" t="s">
        <v>292</v>
      </c>
      <c r="C23" s="79">
        <v>22735148</v>
      </c>
      <c r="D23" s="174">
        <v>27.45</v>
      </c>
      <c r="E23" s="80">
        <v>624079812.60000002</v>
      </c>
      <c r="F23" s="81">
        <v>0.11899999999999999</v>
      </c>
    </row>
    <row r="24" spans="1:12" ht="38.25" x14ac:dyDescent="0.2">
      <c r="A24" s="82" t="s">
        <v>112</v>
      </c>
      <c r="B24" s="74" t="s">
        <v>292</v>
      </c>
      <c r="C24" s="83">
        <v>6535478</v>
      </c>
      <c r="D24" s="175">
        <v>82.66</v>
      </c>
      <c r="E24" s="84">
        <v>540222611.48000002</v>
      </c>
      <c r="F24" s="85">
        <v>0.1031</v>
      </c>
    </row>
    <row r="25" spans="1:12" ht="38.25" x14ac:dyDescent="0.2">
      <c r="A25" s="78" t="s">
        <v>40</v>
      </c>
      <c r="B25" s="72" t="s">
        <v>292</v>
      </c>
      <c r="C25" s="79">
        <v>14000000</v>
      </c>
      <c r="D25" s="174">
        <v>29.2</v>
      </c>
      <c r="E25" s="80">
        <v>408800000</v>
      </c>
      <c r="F25" s="81">
        <v>7.8E-2</v>
      </c>
    </row>
    <row r="26" spans="1:12" ht="38.25" x14ac:dyDescent="0.2">
      <c r="A26" s="82" t="s">
        <v>114</v>
      </c>
      <c r="B26" s="74" t="s">
        <v>292</v>
      </c>
      <c r="C26" s="83">
        <v>17219662</v>
      </c>
      <c r="D26" s="175">
        <v>15.9</v>
      </c>
      <c r="E26" s="84">
        <v>273792625.80000001</v>
      </c>
      <c r="F26" s="85">
        <v>5.2200000000000003E-2</v>
      </c>
    </row>
    <row r="27" spans="1:12" ht="38.25" x14ac:dyDescent="0.2">
      <c r="A27" s="78" t="s">
        <v>41</v>
      </c>
      <c r="B27" s="72" t="s">
        <v>292</v>
      </c>
      <c r="C27" s="79">
        <v>6090943</v>
      </c>
      <c r="D27" s="174">
        <v>35.200000000000003</v>
      </c>
      <c r="E27" s="80">
        <v>214401193.59999999</v>
      </c>
      <c r="F27" s="81">
        <v>4.0899999999999999E-2</v>
      </c>
    </row>
    <row r="28" spans="1:12" ht="38.25" x14ac:dyDescent="0.2">
      <c r="A28" s="82" t="s">
        <v>8</v>
      </c>
      <c r="B28" s="74" t="s">
        <v>292</v>
      </c>
      <c r="C28" s="83">
        <v>24424613</v>
      </c>
      <c r="D28" s="175">
        <v>6.65</v>
      </c>
      <c r="E28" s="84">
        <v>162423676.44999999</v>
      </c>
      <c r="F28" s="85">
        <v>3.1E-2</v>
      </c>
    </row>
    <row r="29" spans="1:12" ht="38.25" x14ac:dyDescent="0.2">
      <c r="A29" s="78" t="s">
        <v>113</v>
      </c>
      <c r="B29" s="72" t="s">
        <v>404</v>
      </c>
      <c r="C29" s="79">
        <v>814626</v>
      </c>
      <c r="D29" s="174">
        <v>190</v>
      </c>
      <c r="E29" s="80">
        <v>154778940</v>
      </c>
      <c r="F29" s="81">
        <v>2.9499999999999998E-2</v>
      </c>
    </row>
    <row r="30" spans="1:12" ht="39.75" customHeight="1" x14ac:dyDescent="0.2">
      <c r="A30" s="82" t="s">
        <v>138</v>
      </c>
      <c r="B30" s="74" t="s">
        <v>291</v>
      </c>
      <c r="C30" s="83">
        <v>2838414</v>
      </c>
      <c r="D30" s="175">
        <v>18.5</v>
      </c>
      <c r="E30" s="84">
        <v>52510659</v>
      </c>
      <c r="F30" s="85">
        <v>0.01</v>
      </c>
    </row>
    <row r="31" spans="1:12" x14ac:dyDescent="0.2">
      <c r="A31" s="9"/>
      <c r="B31" s="9"/>
      <c r="C31" s="9"/>
      <c r="D31" s="10"/>
      <c r="E31" s="11"/>
      <c r="F31" s="12"/>
    </row>
    <row r="32" spans="1:12" ht="26.25" customHeight="1" x14ac:dyDescent="0.2">
      <c r="A32" s="238" t="s">
        <v>479</v>
      </c>
      <c r="B32" s="238"/>
      <c r="C32" s="238"/>
      <c r="D32" s="238"/>
      <c r="E32" s="238"/>
      <c r="F32" s="238"/>
      <c r="H32" s="231"/>
      <c r="I32" s="243" t="s">
        <v>473</v>
      </c>
      <c r="J32" s="244"/>
      <c r="K32" s="244"/>
      <c r="L32" s="243" t="s">
        <v>480</v>
      </c>
    </row>
    <row r="33" spans="1:13" ht="33.75" x14ac:dyDescent="0.2">
      <c r="A33" s="9"/>
      <c r="B33" s="9"/>
      <c r="C33" s="9"/>
      <c r="D33" s="10"/>
      <c r="E33" s="11"/>
      <c r="F33" s="12"/>
      <c r="G33" s="234"/>
      <c r="H33" s="235" t="s">
        <v>105</v>
      </c>
      <c r="I33" s="218" t="s">
        <v>476</v>
      </c>
      <c r="J33" s="218" t="s">
        <v>477</v>
      </c>
      <c r="K33" s="218" t="s">
        <v>478</v>
      </c>
      <c r="L33" s="243"/>
    </row>
    <row r="34" spans="1:13" ht="22.5" x14ac:dyDescent="0.2">
      <c r="A34" s="9"/>
      <c r="B34" s="9"/>
      <c r="C34" s="9"/>
      <c r="D34" s="10"/>
      <c r="E34" s="11"/>
      <c r="F34" s="12"/>
      <c r="G34" s="234"/>
      <c r="H34" s="224" t="s">
        <v>93</v>
      </c>
      <c r="I34" s="236">
        <f>I46/10^6</f>
        <v>4688.4137041099993</v>
      </c>
      <c r="J34" s="236">
        <f t="shared" ref="J34:L38" si="0">J46/10^6</f>
        <v>119.14688956000001</v>
      </c>
      <c r="K34" s="236">
        <f t="shared" si="0"/>
        <v>322.06964606999998</v>
      </c>
      <c r="L34" s="236">
        <f t="shared" si="0"/>
        <v>22403.933100540002</v>
      </c>
    </row>
    <row r="35" spans="1:13" ht="22.5" x14ac:dyDescent="0.2">
      <c r="A35" s="9"/>
      <c r="B35" s="9"/>
      <c r="C35" s="9"/>
      <c r="D35" s="10"/>
      <c r="E35" s="11"/>
      <c r="F35" s="12"/>
      <c r="G35" s="234"/>
      <c r="H35" s="224" t="s">
        <v>94</v>
      </c>
      <c r="I35" s="236">
        <f>I47/10^6</f>
        <v>4916.5454534</v>
      </c>
      <c r="J35" s="236">
        <f t="shared" si="0"/>
        <v>122.10540725</v>
      </c>
      <c r="K35" s="236">
        <f t="shared" si="0"/>
        <v>344.61174920999997</v>
      </c>
      <c r="L35" s="236">
        <f t="shared" si="0"/>
        <v>22402.853643619997</v>
      </c>
    </row>
    <row r="36" spans="1:13" ht="22.5" x14ac:dyDescent="0.2">
      <c r="A36" s="9"/>
      <c r="B36" s="9"/>
      <c r="C36" s="9"/>
      <c r="D36" s="10"/>
      <c r="E36" s="11"/>
      <c r="F36" s="12"/>
      <c r="G36" s="234"/>
      <c r="H36" s="224" t="s">
        <v>95</v>
      </c>
      <c r="I36" s="236">
        <f>I48/10^6</f>
        <v>4828.6934898599993</v>
      </c>
      <c r="J36" s="236">
        <f t="shared" si="0"/>
        <v>118.05473603</v>
      </c>
      <c r="K36" s="236">
        <f t="shared" si="0"/>
        <v>334.10004406000002</v>
      </c>
      <c r="L36" s="236">
        <f t="shared" si="0"/>
        <v>23110.905392209999</v>
      </c>
    </row>
    <row r="37" spans="1:13" ht="22.5" x14ac:dyDescent="0.2">
      <c r="A37" s="9"/>
      <c r="B37" s="9"/>
      <c r="C37" s="9"/>
      <c r="D37" s="10"/>
      <c r="E37" s="11"/>
      <c r="F37" s="12"/>
      <c r="G37" s="234"/>
      <c r="H37" s="224" t="s">
        <v>96</v>
      </c>
      <c r="I37" s="236">
        <f>I49/10^6</f>
        <v>4867.52990185</v>
      </c>
      <c r="J37" s="236">
        <f t="shared" si="0"/>
        <v>117.9553796</v>
      </c>
      <c r="K37" s="236">
        <f t="shared" si="0"/>
        <v>318.78080429000005</v>
      </c>
      <c r="L37" s="236">
        <f t="shared" si="0"/>
        <v>22909.14179369</v>
      </c>
    </row>
    <row r="38" spans="1:13" ht="22.5" x14ac:dyDescent="0.2">
      <c r="A38" s="9"/>
      <c r="B38" s="9"/>
      <c r="C38" s="9"/>
      <c r="D38" s="10"/>
      <c r="E38" s="11"/>
      <c r="F38" s="12"/>
      <c r="G38" s="234"/>
      <c r="H38" s="224" t="s">
        <v>97</v>
      </c>
      <c r="I38" s="236">
        <f>I50/10^6</f>
        <v>4786.9943971299999</v>
      </c>
      <c r="J38" s="236">
        <f t="shared" si="0"/>
        <v>113.69533885999999</v>
      </c>
      <c r="K38" s="236">
        <f t="shared" si="0"/>
        <v>341.50431454</v>
      </c>
      <c r="L38" s="236">
        <f t="shared" si="0"/>
        <v>24927.59987061</v>
      </c>
    </row>
    <row r="39" spans="1:13" ht="22.5" x14ac:dyDescent="0.2">
      <c r="A39" s="9"/>
      <c r="B39" s="9"/>
      <c r="C39" s="9"/>
      <c r="D39" s="10"/>
      <c r="E39" s="11"/>
      <c r="F39" s="12"/>
      <c r="G39" s="234"/>
      <c r="H39" s="224" t="s">
        <v>98</v>
      </c>
      <c r="I39" s="236"/>
      <c r="J39" s="236"/>
      <c r="K39" s="236"/>
      <c r="L39" s="236"/>
    </row>
    <row r="40" spans="1:13" ht="22.5" x14ac:dyDescent="0.2">
      <c r="A40" s="9"/>
      <c r="B40" s="9"/>
      <c r="C40" s="9"/>
      <c r="D40" s="10"/>
      <c r="E40" s="11"/>
      <c r="F40" s="12"/>
      <c r="G40" s="234"/>
      <c r="H40" s="224" t="s">
        <v>99</v>
      </c>
      <c r="I40" s="236"/>
      <c r="J40" s="236"/>
      <c r="K40" s="236"/>
      <c r="L40" s="236"/>
    </row>
    <row r="41" spans="1:13" ht="22.5" x14ac:dyDescent="0.2">
      <c r="A41" s="9"/>
      <c r="B41" s="9"/>
      <c r="C41" s="9"/>
      <c r="D41" s="10"/>
      <c r="E41" s="11"/>
      <c r="F41" s="12"/>
      <c r="G41" s="234"/>
      <c r="H41" s="224" t="s">
        <v>100</v>
      </c>
      <c r="I41" s="236"/>
      <c r="J41" s="236"/>
      <c r="K41" s="236"/>
      <c r="L41" s="236"/>
    </row>
    <row r="42" spans="1:13" ht="22.5" x14ac:dyDescent="0.2">
      <c r="A42" s="9"/>
      <c r="B42" s="9"/>
      <c r="C42" s="9"/>
      <c r="D42" s="10"/>
      <c r="E42" s="11"/>
      <c r="F42" s="12"/>
      <c r="G42" s="234"/>
      <c r="H42" s="224" t="s">
        <v>101</v>
      </c>
      <c r="I42" s="236"/>
      <c r="J42" s="236"/>
      <c r="K42" s="236"/>
      <c r="L42" s="236"/>
    </row>
    <row r="43" spans="1:13" ht="22.5" x14ac:dyDescent="0.2">
      <c r="A43" s="9"/>
      <c r="B43" s="9"/>
      <c r="C43" s="9"/>
      <c r="D43" s="10"/>
      <c r="E43" s="11"/>
      <c r="F43" s="12"/>
      <c r="G43" s="234"/>
      <c r="H43" s="224" t="s">
        <v>102</v>
      </c>
      <c r="I43" s="236"/>
      <c r="J43" s="236"/>
      <c r="K43" s="236"/>
      <c r="L43" s="236"/>
    </row>
    <row r="44" spans="1:13" ht="22.5" x14ac:dyDescent="0.2">
      <c r="H44" s="224" t="s">
        <v>103</v>
      </c>
      <c r="I44" s="236"/>
      <c r="J44" s="236"/>
      <c r="K44" s="236"/>
      <c r="L44" s="236"/>
    </row>
    <row r="45" spans="1:13" ht="22.5" x14ac:dyDescent="0.2">
      <c r="F45" s="8">
        <v>5523710511.1199999</v>
      </c>
      <c r="H45" s="224" t="s">
        <v>104</v>
      </c>
      <c r="I45" s="236"/>
      <c r="J45" s="236"/>
      <c r="K45" s="236"/>
      <c r="L45" s="236"/>
    </row>
    <row r="46" spans="1:13" x14ac:dyDescent="0.2">
      <c r="H46" s="224" t="s">
        <v>376</v>
      </c>
      <c r="I46" s="205">
        <v>4688413704.1099997</v>
      </c>
      <c r="J46" s="205">
        <v>119146889.56</v>
      </c>
      <c r="K46" s="205">
        <v>322069646.06999999</v>
      </c>
      <c r="L46" s="205">
        <v>22403933100.540001</v>
      </c>
      <c r="M46" s="233"/>
    </row>
    <row r="47" spans="1:13" x14ac:dyDescent="0.2">
      <c r="H47" s="204" t="s">
        <v>377</v>
      </c>
      <c r="I47" s="204">
        <v>4916545453.3999996</v>
      </c>
      <c r="J47" s="204">
        <v>122105407.25</v>
      </c>
      <c r="K47" s="204">
        <v>344611749.20999998</v>
      </c>
      <c r="L47" s="204">
        <v>22402853643.619999</v>
      </c>
      <c r="M47" s="233"/>
    </row>
    <row r="48" spans="1:13" x14ac:dyDescent="0.2">
      <c r="H48" s="204" t="s">
        <v>378</v>
      </c>
      <c r="I48" s="204">
        <v>4828693489.8599997</v>
      </c>
      <c r="J48" s="204">
        <v>118054736.03</v>
      </c>
      <c r="K48" s="204">
        <v>334100044.06</v>
      </c>
      <c r="L48" s="204">
        <v>23110905392.209999</v>
      </c>
      <c r="M48" s="233"/>
    </row>
    <row r="49" spans="8:13" x14ac:dyDescent="0.2">
      <c r="H49" s="237" t="s">
        <v>379</v>
      </c>
      <c r="I49" s="204">
        <v>4867529901.8500004</v>
      </c>
      <c r="J49" s="204">
        <v>117955379.59999999</v>
      </c>
      <c r="K49" s="204">
        <v>318780804.29000002</v>
      </c>
      <c r="L49" s="204">
        <v>22909141793.689999</v>
      </c>
      <c r="M49" s="233"/>
    </row>
    <row r="50" spans="8:13" x14ac:dyDescent="0.2">
      <c r="H50" s="204" t="s">
        <v>380</v>
      </c>
      <c r="I50" s="204">
        <v>4786994397.1300001</v>
      </c>
      <c r="J50" s="204">
        <v>113695338.86</v>
      </c>
      <c r="K50" s="204">
        <v>341504314.54000002</v>
      </c>
      <c r="L50" s="204">
        <v>24927599870.610001</v>
      </c>
      <c r="M50" s="233"/>
    </row>
    <row r="51" spans="8:13" x14ac:dyDescent="0.2">
      <c r="H51" s="204" t="s">
        <v>381</v>
      </c>
      <c r="M51" s="233"/>
    </row>
    <row r="52" spans="8:13" x14ac:dyDescent="0.2">
      <c r="H52" s="204" t="s">
        <v>382</v>
      </c>
      <c r="M52" s="233"/>
    </row>
    <row r="53" spans="8:13" x14ac:dyDescent="0.2">
      <c r="H53" s="204" t="s">
        <v>383</v>
      </c>
      <c r="M53" s="233"/>
    </row>
    <row r="54" spans="8:13" x14ac:dyDescent="0.2">
      <c r="H54" s="237" t="s">
        <v>384</v>
      </c>
      <c r="M54" s="233"/>
    </row>
    <row r="55" spans="8:13" x14ac:dyDescent="0.2">
      <c r="H55" s="237" t="s">
        <v>390</v>
      </c>
      <c r="M55" s="233"/>
    </row>
    <row r="56" spans="8:13" x14ac:dyDescent="0.2">
      <c r="H56" s="237" t="s">
        <v>386</v>
      </c>
      <c r="M56" s="233"/>
    </row>
    <row r="57" spans="8:13" x14ac:dyDescent="0.2">
      <c r="H57" s="237" t="s">
        <v>387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fitToWidth="0" fitToHeight="0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83409C-E1CD-4458-AA26-24DB62E580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2017-06-01T09:44:33Z</cp:lastPrinted>
  <dcterms:created xsi:type="dcterms:W3CDTF">2004-08-02T10:44:45Z</dcterms:created>
  <dcterms:modified xsi:type="dcterms:W3CDTF">2017-06-01T09:47:10Z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